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OMPRAS\Desktop\COMPRAS\CONCURSOS\2018\00-0000-RESUMEN\"/>
    </mc:Choice>
  </mc:AlternateContent>
  <xr:revisionPtr revIDLastSave="0" documentId="13_ncr:1_{890436EC-C8B5-488C-80F6-B549DBD10AFA}" xr6:coauthVersionLast="40" xr6:coauthVersionMax="40" xr10:uidLastSave="{00000000-0000-0000-0000-000000000000}"/>
  <bookViews>
    <workbookView xWindow="0" yWindow="0" windowWidth="15270" windowHeight="4650" xr2:uid="{00000000-000D-0000-FFFF-FFFF00000000}"/>
  </bookViews>
  <sheets>
    <sheet name="Concursos 2018" sheetId="1" r:id="rId1"/>
    <sheet name="Lic. Priv 2018" sheetId="2" r:id="rId2"/>
    <sheet name="Lic.Púb 2018" sheetId="3" r:id="rId3"/>
  </sheets>
  <definedNames>
    <definedName name="_xlnm.Print_Area" localSheetId="0">'Concursos 2018'!$A$1:$H$155</definedName>
    <definedName name="_xlnm.Print_Area" localSheetId="1">'Lic. Priv 2018'!$A$1:$H$38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H143" i="1" l="1"/>
  <c r="H40" i="2"/>
  <c r="H92" i="1" l="1"/>
  <c r="H91" i="1"/>
  <c r="H7" i="3" l="1"/>
  <c r="H41" i="1" l="1"/>
  <c r="H40" i="1"/>
  <c r="H39" i="1"/>
  <c r="H33" i="1" l="1"/>
  <c r="H34" i="1"/>
  <c r="H24" i="1" l="1"/>
  <c r="H25" i="1"/>
  <c r="H23" i="1"/>
  <c r="H21" i="1" l="1"/>
  <c r="H20" i="1"/>
  <c r="H19" i="1"/>
  <c r="H14" i="1" l="1"/>
</calcChain>
</file>

<file path=xl/sharedStrings.xml><?xml version="1.0" encoding="utf-8"?>
<sst xmlns="http://schemas.openxmlformats.org/spreadsheetml/2006/main" count="776" uniqueCount="625">
  <si>
    <t>Motivo</t>
  </si>
  <si>
    <t>Expediente</t>
  </si>
  <si>
    <t xml:space="preserve">Fecha de Apertura </t>
  </si>
  <si>
    <t>Proveedor Adjudicado</t>
  </si>
  <si>
    <t>Importe Total</t>
  </si>
  <si>
    <t>1</t>
  </si>
  <si>
    <t>2</t>
  </si>
  <si>
    <t>Decreto Llamado</t>
  </si>
  <si>
    <t>Decreto Adjudicación</t>
  </si>
  <si>
    <t>Licitación Nº</t>
  </si>
  <si>
    <t>3</t>
  </si>
  <si>
    <t>Arrate Jose Luis</t>
  </si>
  <si>
    <t>Mustafa Asunción</t>
  </si>
  <si>
    <t xml:space="preserve">Fecha Apertura </t>
  </si>
  <si>
    <t>4066-2112/18</t>
  </si>
  <si>
    <t>14/18 del 02/01/18</t>
  </si>
  <si>
    <t>05/01/18 11:00hs</t>
  </si>
  <si>
    <t>15/18 del 02/01/18</t>
  </si>
  <si>
    <t>05/01/18 10:00hs</t>
  </si>
  <si>
    <t>30/18 del 05/01/18</t>
  </si>
  <si>
    <t>Alimentos Desarrollo Social</t>
  </si>
  <si>
    <t>4066-2121/18</t>
  </si>
  <si>
    <t>4066-2114/18</t>
  </si>
  <si>
    <t>27/18 del 05/01/17</t>
  </si>
  <si>
    <t>11/01/18 11:00hs</t>
  </si>
  <si>
    <t>31/18 del 05/01/18</t>
  </si>
  <si>
    <t>Entoscado San Manuel a "El Labrador"</t>
  </si>
  <si>
    <t>4066-2130/18</t>
  </si>
  <si>
    <t>45/18 del 09/01/2018</t>
  </si>
  <si>
    <t>01/02/2018 10:00hs</t>
  </si>
  <si>
    <t>Rodriguez Yanina Marianela</t>
  </si>
  <si>
    <t>Alvarez Guillermo Esteban</t>
  </si>
  <si>
    <t>Arroqui Juan Justo</t>
  </si>
  <si>
    <t>69/18 del 12/01/18</t>
  </si>
  <si>
    <t>4</t>
  </si>
  <si>
    <t>4066-2158/18</t>
  </si>
  <si>
    <t>19/01/18 11:00hs</t>
  </si>
  <si>
    <t>111/18 del 16/01/17</t>
  </si>
  <si>
    <t>136/18 del 19/01/2018</t>
  </si>
  <si>
    <t>Remodelación Hospital</t>
  </si>
  <si>
    <t>4066-2161/18</t>
  </si>
  <si>
    <t>5</t>
  </si>
  <si>
    <t>Sueros y Placas Hospital Municipal</t>
  </si>
  <si>
    <t>4066-2189/18</t>
  </si>
  <si>
    <t>183/18 del 26/01/17</t>
  </si>
  <si>
    <t>09/02/18 11:00hs</t>
  </si>
  <si>
    <t>4066-2199/18</t>
  </si>
  <si>
    <t>6</t>
  </si>
  <si>
    <t>109 Pares Botines Seguridad ARGENTINA TRABAJA</t>
  </si>
  <si>
    <t>4066-2197/18</t>
  </si>
  <si>
    <t>230/18 del 05/02/2018</t>
  </si>
  <si>
    <t>16/02/18 11:00hs</t>
  </si>
  <si>
    <t>Carpintería Aluminio 20 Viviendas</t>
  </si>
  <si>
    <t>259/18 del 08/02/2018</t>
  </si>
  <si>
    <t>RG Construcciones y Servicios S.R.L.</t>
  </si>
  <si>
    <t>248/18 del 06/02/2018</t>
  </si>
  <si>
    <t>22/02/2018 11:00hs</t>
  </si>
  <si>
    <t>Casa Otto Hess S.A.</t>
  </si>
  <si>
    <t>Radiografica Oeste S.R.L.</t>
  </si>
  <si>
    <t>7</t>
  </si>
  <si>
    <t>4066-2218/18</t>
  </si>
  <si>
    <t>16/02/18 11:30hs</t>
  </si>
  <si>
    <t>274/18 del 14/02/2018</t>
  </si>
  <si>
    <t>Noseda María del Carmen</t>
  </si>
  <si>
    <t>281/18 del 15/02/2018</t>
  </si>
  <si>
    <t>297/18 del 16/02/2018</t>
  </si>
  <si>
    <t>296/18 del 16/02/2018</t>
  </si>
  <si>
    <t>8</t>
  </si>
  <si>
    <t>4066-2226/18</t>
  </si>
  <si>
    <t>06/03/18 10:00hs</t>
  </si>
  <si>
    <t>299/18 del 19/02/2018</t>
  </si>
  <si>
    <t>9</t>
  </si>
  <si>
    <t>Pintura Proyecto Habitat Piloto</t>
  </si>
  <si>
    <t>4066-2230/18</t>
  </si>
  <si>
    <t>27/02/18 11:00hs</t>
  </si>
  <si>
    <t>Medicamentos Hospital Municipal</t>
  </si>
  <si>
    <t>13/03/2018 10:00hs</t>
  </si>
  <si>
    <t>Descartables Hospital Municipal</t>
  </si>
  <si>
    <t>10</t>
  </si>
  <si>
    <t>303/18 del 20/02/2018</t>
  </si>
  <si>
    <t>390/19 del 05/03/2018</t>
  </si>
  <si>
    <t>4066-2228/18</t>
  </si>
  <si>
    <t>302/18 del 19/02/2018</t>
  </si>
  <si>
    <t>11</t>
  </si>
  <si>
    <t>Cubiertas</t>
  </si>
  <si>
    <t>4066-2252/18</t>
  </si>
  <si>
    <t>387/18 del 02/03/2018</t>
  </si>
  <si>
    <t>20/03/18 11:00hs</t>
  </si>
  <si>
    <t>Iriart María Laura</t>
  </si>
  <si>
    <t>Lapadú Alfredo</t>
  </si>
  <si>
    <t>Saffarano Emilio</t>
  </si>
  <si>
    <t>Sebastian Melchor S.A.</t>
  </si>
  <si>
    <t>358/18 del 01/03/2018</t>
  </si>
  <si>
    <t>4066-2242/18</t>
  </si>
  <si>
    <t>Casa Blanco S.A.</t>
  </si>
  <si>
    <t>Alumbrar Patagonica S.A.</t>
  </si>
  <si>
    <t>O.A.C.I. S.A.</t>
  </si>
  <si>
    <t>335/18 del 27/02/2018</t>
  </si>
  <si>
    <t>05/03/18 11:00hs</t>
  </si>
  <si>
    <t>395/18 del 06/03/18</t>
  </si>
  <si>
    <t>4066-2254/18</t>
  </si>
  <si>
    <t>27/03/18 10:00hs</t>
  </si>
  <si>
    <t>406/18 del 08/03/2018</t>
  </si>
  <si>
    <t>-</t>
  </si>
  <si>
    <t>12</t>
  </si>
  <si>
    <t>Mosaicos para Remodelación Hospital</t>
  </si>
  <si>
    <t>13</t>
  </si>
  <si>
    <t>14</t>
  </si>
  <si>
    <t>4066-2275/18</t>
  </si>
  <si>
    <t>442/18 del 16/03/2018</t>
  </si>
  <si>
    <t>4066-2276/18</t>
  </si>
  <si>
    <t>443/18 del 16/03/2018</t>
  </si>
  <si>
    <t>Materiales Instalación Gas - FIM 2016/2017</t>
  </si>
  <si>
    <t>4066-2277/18</t>
  </si>
  <si>
    <t>444/18 del 16/03/2018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</si>
  <si>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</si>
  <si>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</si>
  <si>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</si>
  <si>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</si>
  <si>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</si>
  <si>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</si>
  <si>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</si>
  <si>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</si>
  <si>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</si>
  <si>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Piloña S.A.</t>
  </si>
  <si>
    <t>Dana Gustavo Javier</t>
  </si>
  <si>
    <t>Alfa Centauro S.A.</t>
  </si>
  <si>
    <t>Drogueria IB S.A.</t>
  </si>
  <si>
    <t>Drogueria Alfa Med S.R.L.</t>
  </si>
  <si>
    <t>Sorrentino S.A.</t>
  </si>
  <si>
    <t>Drogueria Lino S.R.L.</t>
  </si>
  <si>
    <t>452/18 del 20/03/2018</t>
  </si>
  <si>
    <t>06/04/18 11:00hs</t>
  </si>
  <si>
    <t>11/04/18 11:00hs</t>
  </si>
  <si>
    <t>03/04/18 11:00hs</t>
  </si>
  <si>
    <t>4066-2282/18</t>
  </si>
  <si>
    <t>Martinez Jose Alberto</t>
  </si>
  <si>
    <t>Gomeria Centenario S.A.</t>
  </si>
  <si>
    <t>Gomeria Altamirano S.A.</t>
  </si>
  <si>
    <t>80 Columnas para Alumbrado</t>
  </si>
  <si>
    <t>4066-2289/18</t>
  </si>
  <si>
    <t>475/18 del 26/03/2018</t>
  </si>
  <si>
    <t>458/18 del 20/03/2018</t>
  </si>
  <si>
    <t>461/18 del 22/03/18</t>
  </si>
  <si>
    <t>10/04/18 11:00hs</t>
  </si>
  <si>
    <t>04/04/18 11:00hs</t>
  </si>
  <si>
    <t>4066-2290/18</t>
  </si>
  <si>
    <t>479/18 del 27/03/2018</t>
  </si>
  <si>
    <t>506/18 del 04/04/18</t>
  </si>
  <si>
    <t>Cumelcan S.R.L.</t>
  </si>
  <si>
    <t>Drogueria Azcuenaga S.R.L.</t>
  </si>
  <si>
    <t>Garay Alejandro</t>
  </si>
  <si>
    <t>Max Continental S.A.</t>
  </si>
  <si>
    <t>Tempone Ernesto</t>
  </si>
  <si>
    <t>505/18 del 04/04/2018</t>
  </si>
  <si>
    <t>Imágenes Tandil S.A.</t>
  </si>
  <si>
    <t>529/18 del 06/04/18</t>
  </si>
  <si>
    <t>24/04/18 11:00hs</t>
  </si>
  <si>
    <t>25/04/18 11:00hs</t>
  </si>
  <si>
    <t>4066-2305/18</t>
  </si>
  <si>
    <t>4066-2304/18</t>
  </si>
  <si>
    <t>4066-2303/18</t>
  </si>
  <si>
    <t>Adquisición y Colocación de Carteles Nomencladores 1º etapa</t>
  </si>
  <si>
    <t>Ventanas Alumino y Persianas PVC - 10 Habit. Hospital</t>
  </si>
  <si>
    <t>26/04/18 11:00hs</t>
  </si>
  <si>
    <t>544/18 del 10/04/2018</t>
  </si>
  <si>
    <t>545/18 del 10/04/2018</t>
  </si>
  <si>
    <t>546/18 del 10/04/2018</t>
  </si>
  <si>
    <t>548/18 del 11/04/18</t>
  </si>
  <si>
    <t>Materiales Estructura Cielorraso TECHO DIGNO</t>
  </si>
  <si>
    <t>4066-2308-18</t>
  </si>
  <si>
    <t>550/18 del 11/04/2018</t>
  </si>
  <si>
    <t>Guazzetti Cristina</t>
  </si>
  <si>
    <t>27/04/18 11:00hs</t>
  </si>
  <si>
    <t>27/04/18 10:00hs</t>
  </si>
  <si>
    <t xml:space="preserve">Aberturas </t>
  </si>
  <si>
    <t>4066-2317/18</t>
  </si>
  <si>
    <t>566/18 del 16/04/2018</t>
  </si>
  <si>
    <t>04/05/18 11:00hs</t>
  </si>
  <si>
    <t>Materiales Alumbrado (60 Artefactos)</t>
  </si>
  <si>
    <t>Materiales Alumbrado (100 Artefactos Completos - Extension Alumb)</t>
  </si>
  <si>
    <t>558/18 del 13/04/18</t>
  </si>
  <si>
    <t>4066-2318/18</t>
  </si>
  <si>
    <t>567/18 del 16/04/2018</t>
  </si>
  <si>
    <t>04/05/18 12:00hs</t>
  </si>
  <si>
    <t>Alvan Acuña Luz</t>
  </si>
  <si>
    <t>Elementos y Proyectos S.A.</t>
  </si>
  <si>
    <t>Ghezan Hnos S.C.</t>
  </si>
  <si>
    <t>Materiales Red Agua y Cloacas - FIM 2016/2017 y Techo Digno</t>
  </si>
  <si>
    <t>Cerámicos Revestimientos para Viviendas FIM 2016/2017</t>
  </si>
  <si>
    <t>572/18 del 17/04/18</t>
  </si>
  <si>
    <t>4066-2310/18</t>
  </si>
  <si>
    <t>03/05/18 11:00hs</t>
  </si>
  <si>
    <t>24</t>
  </si>
  <si>
    <t>4066-2322/18</t>
  </si>
  <si>
    <t>574/18 del 18/04/2018</t>
  </si>
  <si>
    <t>Materiales Electricos - Emplaz 2 - TECHO DIGNO</t>
  </si>
  <si>
    <t>08/05/18 11:00hs</t>
  </si>
  <si>
    <t>25</t>
  </si>
  <si>
    <t>4066-2323/18</t>
  </si>
  <si>
    <t>10/05/18 11:00hs</t>
  </si>
  <si>
    <t>557/18 del 13/04/2018</t>
  </si>
  <si>
    <t>391/18 del 05/03/2018</t>
  </si>
  <si>
    <t>Zanjeo para Red Cloacas</t>
  </si>
  <si>
    <t>600/18 del 19/04/2018</t>
  </si>
  <si>
    <t>26</t>
  </si>
  <si>
    <t>07/05/18 11:00hs</t>
  </si>
  <si>
    <t>633/18 del 03/05/18</t>
  </si>
  <si>
    <t>632/18 del 03/05/18</t>
  </si>
  <si>
    <t>628/18 del 02/05/2018</t>
  </si>
  <si>
    <t>638/18 del 04/05/18</t>
  </si>
  <si>
    <t>Marcelo Esteban Marioli</t>
  </si>
  <si>
    <t>678/18 del 07/05/18</t>
  </si>
  <si>
    <t>Lopez Marcelo A.</t>
  </si>
  <si>
    <t>Ceirano Pablo Sergio</t>
  </si>
  <si>
    <t>Sebastian Angel Ernesto</t>
  </si>
  <si>
    <t>679/18 del 07/05/18</t>
  </si>
  <si>
    <t>680/18 del 07/05/18</t>
  </si>
  <si>
    <t>681/18 del 07/05/18</t>
  </si>
  <si>
    <t>27</t>
  </si>
  <si>
    <t>682/18 del 07/05/2018</t>
  </si>
  <si>
    <t>688/18 del 08/05/18</t>
  </si>
  <si>
    <t>4066-2340/18</t>
  </si>
  <si>
    <t>Mesadas - Emplaz 2 - TECHO DIGNO</t>
  </si>
  <si>
    <t>Pelaia Marcelo</t>
  </si>
  <si>
    <t>697/18 del 11/05/18</t>
  </si>
  <si>
    <t>Contreras Pablo Jesús</t>
  </si>
  <si>
    <t>699/18 del 14/05/18</t>
  </si>
  <si>
    <t>28</t>
  </si>
  <si>
    <t>29</t>
  </si>
  <si>
    <t>4066-2351/18</t>
  </si>
  <si>
    <t>725/18 del 17/05/2018</t>
  </si>
  <si>
    <t>726/18 del 17/05/2018</t>
  </si>
  <si>
    <t>30/05/18 11:00hs</t>
  </si>
  <si>
    <t>06/06/18 11:00hs</t>
  </si>
  <si>
    <t>30</t>
  </si>
  <si>
    <t>Equipos Computación</t>
  </si>
  <si>
    <t>4066-2352/18</t>
  </si>
  <si>
    <t>05/06/18 11:00hs</t>
  </si>
  <si>
    <t>07/06/18 11:00hs</t>
  </si>
  <si>
    <t>Adq e Inst paneles y cañerias para provision gases medicinales Hospital</t>
  </si>
  <si>
    <t>4066-2357/18</t>
  </si>
  <si>
    <t>05/06/18 10:00hs</t>
  </si>
  <si>
    <t>Rodillo Vibro Compactador</t>
  </si>
  <si>
    <t>4066-2358/18</t>
  </si>
  <si>
    <t>Autoelevador</t>
  </si>
  <si>
    <t>4066-2359/18</t>
  </si>
  <si>
    <t>Adquisición Equipos para gimnasios a cielo Abierto</t>
  </si>
  <si>
    <t>701/18 del 14/05/2018</t>
  </si>
  <si>
    <t>731/18 del 18/05/2018</t>
  </si>
  <si>
    <t>732/18 del 18/05/2018</t>
  </si>
  <si>
    <t>733/18 del 18/05/2018</t>
  </si>
  <si>
    <t>747/18 del 22/05/2018</t>
  </si>
  <si>
    <t>4066-2367/18</t>
  </si>
  <si>
    <t>4066-2366/18</t>
  </si>
  <si>
    <t>Materiales Mantenimiento Alumbrado Publico</t>
  </si>
  <si>
    <t>31</t>
  </si>
  <si>
    <t>4066-2371/18</t>
  </si>
  <si>
    <t>01/06/18 11:00hs</t>
  </si>
  <si>
    <t>18.000 litros de Gas Oil</t>
  </si>
  <si>
    <t>1.170 ML chapas Acanaladas Nº 25 - FIM 2016/17</t>
  </si>
  <si>
    <t>1.920 Bolsas de Cemento</t>
  </si>
  <si>
    <t>18.000 Litros de Gas Oil</t>
  </si>
  <si>
    <t>20.000 Litros de Gas Oil</t>
  </si>
  <si>
    <t>Royal Farma S.A.</t>
  </si>
  <si>
    <t>791/18 del 01/06/18</t>
  </si>
  <si>
    <t>766/18 del 29/05/2018</t>
  </si>
  <si>
    <t>32</t>
  </si>
  <si>
    <t>33</t>
  </si>
  <si>
    <t>Materiales Pisos y Revestimientos Ceramicos 90 Viviendas</t>
  </si>
  <si>
    <t>Puertas Placas 90 Viviendas</t>
  </si>
  <si>
    <t>4066-2376/18</t>
  </si>
  <si>
    <t>4066-2377/18</t>
  </si>
  <si>
    <t>787/18 del 31/05/2018</t>
  </si>
  <si>
    <t>788/18 del 31/05/2018</t>
  </si>
  <si>
    <t>792/18 del 01/06/18</t>
  </si>
  <si>
    <t>34</t>
  </si>
  <si>
    <t>820/18 del 05/06/2018</t>
  </si>
  <si>
    <t>4066-2383/18</t>
  </si>
  <si>
    <t>08/06/18 11:00hs</t>
  </si>
  <si>
    <t>13/06/18 11:00hs</t>
  </si>
  <si>
    <t>14/06/18 11:00hs.</t>
  </si>
  <si>
    <t>Marcos Eduardo Ariel</t>
  </si>
  <si>
    <t>Grupo Nucleo S.A.</t>
  </si>
  <si>
    <t>Generacion Wi Fi S.A.</t>
  </si>
  <si>
    <t>DGM de DIEGO MARTIN S.R.L.</t>
  </si>
  <si>
    <t>Rodriguez Maria Celina</t>
  </si>
  <si>
    <t>Errea Hector Pablo</t>
  </si>
  <si>
    <t>829/18 del 07/06/18</t>
  </si>
  <si>
    <t>828/18 del 07/06/18</t>
  </si>
  <si>
    <t>Uhjelyi Claudio Daniel</t>
  </si>
  <si>
    <t>833/18 del 11/06/18</t>
  </si>
  <si>
    <t>834/18 del 11/06/18</t>
  </si>
  <si>
    <t>Pardini Angel Javier</t>
  </si>
  <si>
    <t>835/17 del 11/06/18</t>
  </si>
  <si>
    <t>Papa Fernando</t>
  </si>
  <si>
    <t>Alvarez Angela del Carmen</t>
  </si>
  <si>
    <t>854/18 del 15/06/18</t>
  </si>
  <si>
    <t>871/18 del 21/06/18</t>
  </si>
  <si>
    <t>35</t>
  </si>
  <si>
    <t>36</t>
  </si>
  <si>
    <t>29/06/18 10:00hs</t>
  </si>
  <si>
    <t>15 Gazebos para Feria Emprendedores</t>
  </si>
  <si>
    <t>06/07/18 11:00hs</t>
  </si>
  <si>
    <t>4066-2420/18</t>
  </si>
  <si>
    <t>4066-2424/18</t>
  </si>
  <si>
    <t>886/18 del 25/06/2018</t>
  </si>
  <si>
    <t>890/18 del 26/06/2018</t>
  </si>
  <si>
    <t>37</t>
  </si>
  <si>
    <t>38</t>
  </si>
  <si>
    <t>10.000 Litros Gas Oil</t>
  </si>
  <si>
    <t>4066-2426/18</t>
  </si>
  <si>
    <t>4066-2431/18</t>
  </si>
  <si>
    <t>901/18 del 29/06/2018</t>
  </si>
  <si>
    <t>908/18 del 05/07/2018</t>
  </si>
  <si>
    <t>05/07/18 11:00hs</t>
  </si>
  <si>
    <t>05/07/18 12:00hs</t>
  </si>
  <si>
    <t>SIN ADJUDICACIÓN</t>
  </si>
  <si>
    <t>28/06/18 11:00hs</t>
  </si>
  <si>
    <t>29/06/18 11:00hs</t>
  </si>
  <si>
    <t>Enerquen S.A.</t>
  </si>
  <si>
    <t>968/18 del 06/07/18</t>
  </si>
  <si>
    <t>Abati S.A.</t>
  </si>
  <si>
    <t>965/18 del 06/07/18</t>
  </si>
  <si>
    <t>Teruggi Carlos y Alfredo S.H.</t>
  </si>
  <si>
    <t>39</t>
  </si>
  <si>
    <t>Central Telefonica IP</t>
  </si>
  <si>
    <t>Masari Monica</t>
  </si>
  <si>
    <t>975/18 del 10/07/18</t>
  </si>
  <si>
    <t>956/18 del 05/07/18</t>
  </si>
  <si>
    <t>4066-2443/18</t>
  </si>
  <si>
    <t>977/18 del 11/07/2018</t>
  </si>
  <si>
    <t>40</t>
  </si>
  <si>
    <t>4066-2454/18</t>
  </si>
  <si>
    <t>20/07/18 11:00hs</t>
  </si>
  <si>
    <t>01/08/18 11:00hs</t>
  </si>
  <si>
    <t>4066-2455/18</t>
  </si>
  <si>
    <t>1013/18 del 18/07/18</t>
  </si>
  <si>
    <t>1012/18 del 18/07/2018</t>
  </si>
  <si>
    <t>1014/18 del 18/07/2018</t>
  </si>
  <si>
    <t>09/08/18 11:00hs</t>
  </si>
  <si>
    <t>984/18 del 13/07/2018</t>
  </si>
  <si>
    <t>31/07/18 11:00hs</t>
  </si>
  <si>
    <t>41</t>
  </si>
  <si>
    <t>Ampliación y Provisión de cámaras de seguridad</t>
  </si>
  <si>
    <t>4066-2469/18</t>
  </si>
  <si>
    <t>1040/18 del 25/07/2018</t>
  </si>
  <si>
    <t>42</t>
  </si>
  <si>
    <t>4066-2471/18</t>
  </si>
  <si>
    <t>06/08/18 11:00hs</t>
  </si>
  <si>
    <t>Ventanas y Postigos TECHO DIGNO - Emplazam 1</t>
  </si>
  <si>
    <t>4066-2478/18</t>
  </si>
  <si>
    <t>4066-2479/18</t>
  </si>
  <si>
    <t>31/08/18 11:00hs</t>
  </si>
  <si>
    <t>1096/18 del 03/08/2018</t>
  </si>
  <si>
    <t>1095/18 del 03/08/2018</t>
  </si>
  <si>
    <t>43</t>
  </si>
  <si>
    <t>4066-2484/18</t>
  </si>
  <si>
    <t>24/08/18 11:00hs</t>
  </si>
  <si>
    <t>1072/18 del 02/08/18</t>
  </si>
  <si>
    <t>1063/18 del 31/07/2018</t>
  </si>
  <si>
    <t>44</t>
  </si>
  <si>
    <t>Materiales Electricos Viviendas F.I.M.</t>
  </si>
  <si>
    <t>4066-2485/18</t>
  </si>
  <si>
    <t>4066-2486/18</t>
  </si>
  <si>
    <t>Ladrillos - Viviendas Programa TECHO DIGNO</t>
  </si>
  <si>
    <t>45</t>
  </si>
  <si>
    <t>29/08/18 11:00hs</t>
  </si>
  <si>
    <t>1029/18 del 20/07/18</t>
  </si>
  <si>
    <t>1126/18 del 07/08/2018</t>
  </si>
  <si>
    <t>1127/18 del 07/08/2018</t>
  </si>
  <si>
    <t>1128/18 del 07/08/2018</t>
  </si>
  <si>
    <t>22/08/18 11:00hs</t>
  </si>
  <si>
    <t>30/08/18 11:00hs</t>
  </si>
  <si>
    <t>1165/18 del 13/08/18</t>
  </si>
  <si>
    <t>Fampi S.R.L.</t>
  </si>
  <si>
    <t>46</t>
  </si>
  <si>
    <t>47</t>
  </si>
  <si>
    <t>4066-2500/18</t>
  </si>
  <si>
    <t>4066-2506/18</t>
  </si>
  <si>
    <t>17/08/18 11:00hs</t>
  </si>
  <si>
    <t>29/08/18 12:00hs</t>
  </si>
  <si>
    <t>29/08/18 10:00hs</t>
  </si>
  <si>
    <t>1169/18 del 16/08/18</t>
  </si>
  <si>
    <t>1154/18 del 14/08/2018</t>
  </si>
  <si>
    <t>1164/18 del 16/08/2018</t>
  </si>
  <si>
    <t>1143/18 del 10/08/18</t>
  </si>
  <si>
    <t>1173/18 del 17/08/18</t>
  </si>
  <si>
    <t>Droguería Lino S.R.L.</t>
  </si>
  <si>
    <t>Laboratorio Internacional Argentino S.A.</t>
  </si>
  <si>
    <t>Donnax Group S.A.</t>
  </si>
  <si>
    <t>Droguería IB S.A.</t>
  </si>
  <si>
    <t>48</t>
  </si>
  <si>
    <t>49</t>
  </si>
  <si>
    <t>50</t>
  </si>
  <si>
    <t>Perfilería TECHO DIGNO</t>
  </si>
  <si>
    <t>Pintura Viviendas FIM</t>
  </si>
  <si>
    <t>Entoscado Camino Basural</t>
  </si>
  <si>
    <t>4066-2513/18</t>
  </si>
  <si>
    <t>1193/18 del 22/08/2018</t>
  </si>
  <si>
    <t>31/08/18 10:00hs</t>
  </si>
  <si>
    <t>4066-2514/18</t>
  </si>
  <si>
    <t>1194/18 del 22/08/2018</t>
  </si>
  <si>
    <t>30/08/18 10:00hs</t>
  </si>
  <si>
    <t>4066-2515/18</t>
  </si>
  <si>
    <t>1195/18 del 22/08/2018</t>
  </si>
  <si>
    <t>05/09/18 10:00hs</t>
  </si>
  <si>
    <t>1205/18 del 24/08/18</t>
  </si>
  <si>
    <t>TV LED Habitaciones Hospital</t>
  </si>
  <si>
    <t>1208/18 del 27/08/18</t>
  </si>
  <si>
    <t>Fesler María del Carmen</t>
  </si>
  <si>
    <t>Usandizaga Eduardo Agustin</t>
  </si>
  <si>
    <t>1225/18 del 30/08/18</t>
  </si>
  <si>
    <t>1226/18 del 30/08/18</t>
  </si>
  <si>
    <t>51</t>
  </si>
  <si>
    <t>4066-2532/18</t>
  </si>
  <si>
    <t>07/09/18 11:00hs</t>
  </si>
  <si>
    <t>1256/18 del 04/09/2018</t>
  </si>
  <si>
    <t>Viginet-Ip S.A.</t>
  </si>
  <si>
    <t>1238/18 del 03/09/18</t>
  </si>
  <si>
    <t>1231/18 del 31/08/18</t>
  </si>
  <si>
    <t>52</t>
  </si>
  <si>
    <t>4066-2534/18</t>
  </si>
  <si>
    <t>11/09/18 11:00hs</t>
  </si>
  <si>
    <t>1283/18 del 07/09/18</t>
  </si>
  <si>
    <t>Pardini Javier Angel</t>
  </si>
  <si>
    <t>1306/18 del 10/09/18</t>
  </si>
  <si>
    <t>Material PVC Cielorraso - Emplaz 2 TECHO DIGNO</t>
  </si>
  <si>
    <t>4066-2562/18</t>
  </si>
  <si>
    <t>4066-2563/18</t>
  </si>
  <si>
    <t>Alojamiento Torneos Bonaerenses</t>
  </si>
  <si>
    <t>4066-2564/18</t>
  </si>
  <si>
    <t>1310/18 del 11/09/18</t>
  </si>
  <si>
    <t>1276/18 del 06/09/2018</t>
  </si>
  <si>
    <t>1312/18 del 11/09/18</t>
  </si>
  <si>
    <t>26/09/18 10:00hs</t>
  </si>
  <si>
    <t>28/09/18 11:00hs</t>
  </si>
  <si>
    <t>27/09/18 11:00hs</t>
  </si>
  <si>
    <t>1336/18 del 14/09/2018</t>
  </si>
  <si>
    <t>1337/18 del 14/09/2018</t>
  </si>
  <si>
    <t>1338/18 del 14/09/2018</t>
  </si>
  <si>
    <t>53</t>
  </si>
  <si>
    <t>4066-2572/18</t>
  </si>
  <si>
    <t>10/10/18 11:00hs</t>
  </si>
  <si>
    <t>Materiales Extensión alumbrado</t>
  </si>
  <si>
    <t>54</t>
  </si>
  <si>
    <t>4066-2576/18</t>
  </si>
  <si>
    <t>28/09/18 11:30hs</t>
  </si>
  <si>
    <t>1356/18 del 20/09/2018</t>
  </si>
  <si>
    <t>55</t>
  </si>
  <si>
    <t>Cubierta Techo Galpon Vial de San Manuel</t>
  </si>
  <si>
    <t>4066-2578/18</t>
  </si>
  <si>
    <t>1374/18 del 25/09/2018</t>
  </si>
  <si>
    <t>1375/18 del 25/09/2018</t>
  </si>
  <si>
    <t>05/10/18 11:00hs</t>
  </si>
  <si>
    <t>Miguera Carla Anabel</t>
  </si>
  <si>
    <t>Servicentro San Cristobal S.A.</t>
  </si>
  <si>
    <t>56</t>
  </si>
  <si>
    <t>Neumáticos</t>
  </si>
  <si>
    <t>4066-2582/18</t>
  </si>
  <si>
    <t>1391/18 del 28/09/2018</t>
  </si>
  <si>
    <t>17/10/18 11:00hs</t>
  </si>
  <si>
    <t>1393/18 del 28/09/2018</t>
  </si>
  <si>
    <t>1387/18 del 27/09/18</t>
  </si>
  <si>
    <t>Nº</t>
  </si>
  <si>
    <t>57</t>
  </si>
  <si>
    <t>4066-2584/18</t>
  </si>
  <si>
    <t>18/10/18 11:00hs</t>
  </si>
  <si>
    <t>58</t>
  </si>
  <si>
    <t>Mejoramiento Calles Urbanas</t>
  </si>
  <si>
    <t>4066-2589/18</t>
  </si>
  <si>
    <t>1418/18 del 03/10/2018</t>
  </si>
  <si>
    <t>59</t>
  </si>
  <si>
    <t>Materiales Construccion Islas de Servicios</t>
  </si>
  <si>
    <t>4066-2590/18</t>
  </si>
  <si>
    <t>60</t>
  </si>
  <si>
    <t>Bomba Extracción Agua</t>
  </si>
  <si>
    <t>4066-2591/18</t>
  </si>
  <si>
    <t>61</t>
  </si>
  <si>
    <t>4066-2592/18</t>
  </si>
  <si>
    <t>11/10/18 12:00hs</t>
  </si>
  <si>
    <t>62</t>
  </si>
  <si>
    <t>Luminarias Plazas</t>
  </si>
  <si>
    <t>4066-2593/18</t>
  </si>
  <si>
    <t>17/10/18 12:00hs</t>
  </si>
  <si>
    <t>19/10/18 11:00hs</t>
  </si>
  <si>
    <t>1396/18 del 01/10/2018</t>
  </si>
  <si>
    <t>1419/18 del 03/10/2018</t>
  </si>
  <si>
    <t>1420/18 del 03/10/2018</t>
  </si>
  <si>
    <t>1437/18 del 04/10/2018</t>
  </si>
  <si>
    <t>1438/18 del 04/10/2018</t>
  </si>
  <si>
    <t>1486/18 del 09/10/2018</t>
  </si>
  <si>
    <t>Lopez Marcelo</t>
  </si>
  <si>
    <t>16/10/18 11:00hs</t>
  </si>
  <si>
    <t>1498/18 del 10/10/18</t>
  </si>
  <si>
    <t>1500/18 del 10/10/18</t>
  </si>
  <si>
    <t>Alvarez Guillermo</t>
  </si>
  <si>
    <t>Rodriguez Yanina</t>
  </si>
  <si>
    <t>63</t>
  </si>
  <si>
    <t>64</t>
  </si>
  <si>
    <t>4066-2607/18</t>
  </si>
  <si>
    <t>1520/18 del 12/10/2018</t>
  </si>
  <si>
    <t>16/10/18 12:00hs</t>
  </si>
  <si>
    <t>4066-2606/18</t>
  </si>
  <si>
    <t>65</t>
  </si>
  <si>
    <t>Insumos Laboratorio</t>
  </si>
  <si>
    <t>31/10/18 11:00hs</t>
  </si>
  <si>
    <t>1515/18 del 11/10/2018</t>
  </si>
  <si>
    <t>1519/18 del 12/10/2018</t>
  </si>
  <si>
    <t>1527/18 del 16/10/2018</t>
  </si>
  <si>
    <t>Cereales Lobería S.A.</t>
  </si>
  <si>
    <t>Martinez José Alberto</t>
  </si>
  <si>
    <t>Cangelaro Miguel Adrián</t>
  </si>
  <si>
    <t>Sueros e Insumos Radiologicos</t>
  </si>
  <si>
    <t>Concurso</t>
  </si>
  <si>
    <t>4066-2612/18</t>
  </si>
  <si>
    <t>1533/18 del 17/10/2018</t>
  </si>
  <si>
    <t>01/11/18 11:00hs</t>
  </si>
  <si>
    <t>1532/18 del 17/10/2018</t>
  </si>
  <si>
    <t>Contreras Pablo</t>
  </si>
  <si>
    <t>1535/18 del 18/10/2018</t>
  </si>
  <si>
    <t>1536/18 del 18/10/2018</t>
  </si>
  <si>
    <t>24/10/18 12:00hs</t>
  </si>
  <si>
    <t>Tempone Ernesto Horacio</t>
  </si>
  <si>
    <t>Garay Alejandro Nestor</t>
  </si>
  <si>
    <t>Rotor Pump S.R.L.</t>
  </si>
  <si>
    <t>1551/18 del 22/10/2018</t>
  </si>
  <si>
    <t>1552/18 del 22/10/2018</t>
  </si>
  <si>
    <t>66</t>
  </si>
  <si>
    <t>67</t>
  </si>
  <si>
    <t>69</t>
  </si>
  <si>
    <t>68</t>
  </si>
  <si>
    <t>4066-2628/18</t>
  </si>
  <si>
    <t>4066-2619/18</t>
  </si>
  <si>
    <t>1560/18 del 23/10/2018</t>
  </si>
  <si>
    <t>25/10/18 11:00hs</t>
  </si>
  <si>
    <t>30/10/18 11:00hs</t>
  </si>
  <si>
    <t>Materiales Pintura para Viviendas "Techo Digno" - Emplazamiento 2</t>
  </si>
  <si>
    <t>Materiales Construcción TECHO DIGNO - Emplazamiento 3 y 5</t>
  </si>
  <si>
    <t>70</t>
  </si>
  <si>
    <t>71</t>
  </si>
  <si>
    <t>72</t>
  </si>
  <si>
    <t>02/11/18 11:00hs</t>
  </si>
  <si>
    <t>Material Cielorraso - Emplaz 2 TECHO DIGNO</t>
  </si>
  <si>
    <t>4066-2622/18</t>
  </si>
  <si>
    <t>4066-2624/18</t>
  </si>
  <si>
    <t>1564/18 del 23/10/2018</t>
  </si>
  <si>
    <t>1561/18 del 23/10/2018</t>
  </si>
  <si>
    <t>1562/18 del 23/10/2018</t>
  </si>
  <si>
    <t>1563/18 del 23/10/2018</t>
  </si>
  <si>
    <t>73</t>
  </si>
  <si>
    <t>4066-2620/18</t>
  </si>
  <si>
    <t>4066-2621/18</t>
  </si>
  <si>
    <t>1571/18 del 25/10/2018</t>
  </si>
  <si>
    <t>1570/18 del 25/10/2018</t>
  </si>
  <si>
    <t>01/11/18 10:00hs</t>
  </si>
  <si>
    <t>06/11/18 11:00hs</t>
  </si>
  <si>
    <t>Grifería y Sanitarios - TD Emplazam 2 - Viv FIM 16/17</t>
  </si>
  <si>
    <t>Concelec S.R.L.</t>
  </si>
  <si>
    <t>1580/18 del 29/10/2018</t>
  </si>
  <si>
    <t>Adquisición Equipamiento Urbano para Plazas</t>
  </si>
  <si>
    <t>4066-2633/18</t>
  </si>
  <si>
    <t>4066-2626/18</t>
  </si>
  <si>
    <t>1577/18 del 29/10/2018</t>
  </si>
  <si>
    <t>15/11/18 11:00hs</t>
  </si>
  <si>
    <t>1568/18 del 24/10/2018</t>
  </si>
  <si>
    <t>4066-2641/18</t>
  </si>
  <si>
    <t>14/11/18 11:00hs</t>
  </si>
  <si>
    <t>Piedra para Engranzado</t>
  </si>
  <si>
    <t>1601/18 del 30/10/2018</t>
  </si>
  <si>
    <t>1602/18 del 31/10/2018</t>
  </si>
  <si>
    <t>16/11/18 11:00hs</t>
  </si>
  <si>
    <t>01/11/18 12:00hs</t>
  </si>
  <si>
    <t>1615/18 del 01/11/2018</t>
  </si>
  <si>
    <t>15.000 Litros Gas Oil</t>
  </si>
  <si>
    <t>06/11/18 12:00hs</t>
  </si>
  <si>
    <t>4066-2650/18</t>
  </si>
  <si>
    <t>Bravo Rosana Valeria</t>
  </si>
  <si>
    <t>74</t>
  </si>
  <si>
    <t>75</t>
  </si>
  <si>
    <t>1635/18 del 02/11/2018</t>
  </si>
  <si>
    <t>Camas Hospitalarias</t>
  </si>
  <si>
    <t>Cortinas Habitaciones Hospital</t>
  </si>
  <si>
    <t>4066-2657/18</t>
  </si>
  <si>
    <t>4066-2658/18</t>
  </si>
  <si>
    <t>1633/18 del 02/11/2018</t>
  </si>
  <si>
    <t>1651/18 del 07/11/2018</t>
  </si>
  <si>
    <t>1652/18 del 07/11/2018</t>
  </si>
  <si>
    <t>20/11/18 11:00hs</t>
  </si>
  <si>
    <t>14/11/18 10:00hs</t>
  </si>
  <si>
    <t>Sigismondi José Antonio</t>
  </si>
  <si>
    <t>1634/18 del 02/11/2018</t>
  </si>
  <si>
    <t>Cantera El Roquedal S.A.</t>
  </si>
  <si>
    <t>Ghezan Hnos. S.C.</t>
  </si>
  <si>
    <t>Juan H Marchal y Cía. S.A.</t>
  </si>
  <si>
    <t>1657/18 del 08/11/18</t>
  </si>
  <si>
    <t>1642/18 del 05/11/2018</t>
  </si>
  <si>
    <t>1718/18 del 20/11/2018</t>
  </si>
  <si>
    <t>1719/18 del 20/11/2018</t>
  </si>
  <si>
    <t>Gomería Centenario S.A.</t>
  </si>
  <si>
    <t>Uhjelyi Claudio</t>
  </si>
  <si>
    <t>Quiro-Med SACIF</t>
  </si>
  <si>
    <t>Gaido y Cía. S.A.</t>
  </si>
  <si>
    <t>1699/18 del 13/11/18</t>
  </si>
  <si>
    <t>Green Juegos Atracciones S.R.L.</t>
  </si>
  <si>
    <t>Marioli Marcelo Esteban</t>
  </si>
  <si>
    <t>76</t>
  </si>
  <si>
    <t>77</t>
  </si>
  <si>
    <t>1734/18 del 21/11/2018</t>
  </si>
  <si>
    <t>4066-2699/18</t>
  </si>
  <si>
    <t>4066-2717/18</t>
  </si>
  <si>
    <t>1762/18 del 27/11/2018</t>
  </si>
  <si>
    <t>30/11/18 11:00hs</t>
  </si>
  <si>
    <t>1794/18 del 30/11/2018</t>
  </si>
  <si>
    <t>07/12/18 11:00hs</t>
  </si>
  <si>
    <t>1653/18 del 07/11/2018</t>
  </si>
  <si>
    <t>1759/18 del 26/11/2018</t>
  </si>
  <si>
    <t>1843/18 del 05/12/2018</t>
  </si>
  <si>
    <t>1736/18 del 22/11/2018</t>
  </si>
  <si>
    <t>78</t>
  </si>
  <si>
    <t>1869/18 del 10/12/2018</t>
  </si>
  <si>
    <t>4066-2725/18</t>
  </si>
  <si>
    <t>14/12/18 11:00hs</t>
  </si>
  <si>
    <t>1882/18 del 11/12/2018</t>
  </si>
  <si>
    <t>1892/18 del 14/12/2018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</si>
</sst>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&quot;$&quot;\ \-#,##0.00"/>
    <numFmt numFmtId="164" formatCode="_-&quot;$&quot;* #,##0.00_-;\-&quot;$&quot;* #,##0.00_-;_-&quot;$&quot;* &quot;-&quot;??_-;_-@_-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5">
    <xf numFmtId="0" fontId="0" fillId="0" borderId="0" xfId="0"/>
    <xf numFmtId="49" fontId="2" fillId="2" borderId="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0" fillId="0" borderId="0" xfId="0" applyBorder="1"/>
    <xf numFmtId="49" fontId="2" fillId="2" borderId="1" xfId="0" applyNumberFormat="1" applyFont="1" applyFill="1" applyBorder="1" applyAlignment="1">
      <alignment horizontal="center"/>
    </xf>
    <xf numFmtId="164" fontId="0" fillId="0" borderId="0" xfId="1" applyFont="1" applyBorder="1"/>
    <xf numFmtId="49" fontId="3" fillId="0" borderId="4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4" fillId="0" borderId="9" xfId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3" xfId="0" applyFont="1" applyFill="1" applyBorder="1"/>
    <xf numFmtId="164" fontId="5" fillId="0" borderId="1" xfId="1" applyFont="1" applyBorder="1"/>
    <xf numFmtId="164" fontId="4" fillId="0" borderId="8" xfId="1" applyFont="1" applyFill="1" applyBorder="1"/>
    <xf numFmtId="0" fontId="4" fillId="0" borderId="6" xfId="0" applyFont="1" applyFill="1" applyBorder="1"/>
    <xf numFmtId="164" fontId="4" fillId="0" borderId="10" xfId="1" applyFont="1" applyFill="1" applyBorder="1"/>
    <xf numFmtId="14" fontId="4" fillId="0" borderId="4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7" fillId="0" borderId="0" xfId="0" applyFont="1" applyFill="1"/>
    <xf numFmtId="49" fontId="7" fillId="0" borderId="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/>
    <xf numFmtId="0" fontId="8" fillId="0" borderId="4" xfId="0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2" xfId="0" applyFont="1" applyFill="1" applyBorder="1"/>
    <xf numFmtId="0" fontId="8" fillId="0" borderId="0" xfId="0" applyFont="1" applyFill="1" applyBorder="1"/>
    <xf numFmtId="165" fontId="8" fillId="0" borderId="9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Border="1"/>
    <xf numFmtId="0" fontId="8" fillId="0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0" fontId="10" fillId="0" borderId="0" xfId="0" applyFont="1" applyFill="1"/>
    <xf numFmtId="164" fontId="10" fillId="0" borderId="2" xfId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164" fontId="10" fillId="0" borderId="4" xfId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6" xfId="0" applyNumberFormat="1" applyFont="1" applyFill="1" applyBorder="1"/>
    <xf numFmtId="49" fontId="10" fillId="0" borderId="6" xfId="0" applyNumberFormat="1" applyFont="1" applyFill="1" applyBorder="1" applyAlignment="1">
      <alignment horizontal="center"/>
    </xf>
    <xf numFmtId="164" fontId="10" fillId="0" borderId="3" xfId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center"/>
    </xf>
    <xf numFmtId="164" fontId="11" fillId="0" borderId="4" xfId="1" applyFont="1" applyBorder="1" applyAlignment="1">
      <alignment horizontal="center"/>
    </xf>
    <xf numFmtId="49" fontId="3" fillId="0" borderId="5" xfId="0" applyNumberFormat="1" applyFont="1" applyFill="1" applyBorder="1"/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49" fontId="3" fillId="0" borderId="4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164" fontId="4" fillId="0" borderId="8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49" fontId="3" fillId="0" borderId="7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6" xfId="0" applyNumberFormat="1" applyFont="1" applyFill="1" applyBorder="1" applyAlignment="1">
      <alignment horizontal="center"/>
    </xf>
    <xf numFmtId="0" fontId="4" fillId="0" borderId="2" xfId="0" applyFont="1" applyBorder="1"/>
    <xf numFmtId="165" fontId="7" fillId="0" borderId="3" xfId="1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165" fontId="8" fillId="0" borderId="3" xfId="1" applyNumberFormat="1" applyFont="1" applyFill="1" applyBorder="1" applyAlignment="1">
      <alignment horizontal="center"/>
    </xf>
    <xf numFmtId="0" fontId="4" fillId="0" borderId="12" xfId="0" applyFont="1" applyFill="1" applyBorder="1"/>
    <xf numFmtId="165" fontId="8" fillId="0" borderId="2" xfId="0" applyNumberFormat="1" applyFont="1" applyFill="1" applyBorder="1" applyAlignment="1">
      <alignment horizontal="center"/>
    </xf>
    <xf numFmtId="49" fontId="3" fillId="0" borderId="12" xfId="0" applyNumberFormat="1" applyFont="1" applyFill="1" applyBorder="1"/>
    <xf numFmtId="164" fontId="3" fillId="0" borderId="4" xfId="1" applyFont="1" applyFill="1" applyBorder="1" applyAlignment="1">
      <alignment horizontal="center"/>
    </xf>
    <xf numFmtId="49" fontId="3" fillId="0" borderId="11" xfId="0" applyNumberFormat="1" applyFont="1" applyFill="1" applyBorder="1"/>
    <xf numFmtId="0" fontId="4" fillId="3" borderId="2" xfId="0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8" fillId="0" borderId="6" xfId="0" applyFont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49" fontId="3" fillId="0" borderId="5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3" fillId="0" borderId="6" xfId="0" applyNumberFormat="1" applyFont="1" applyFill="1" applyBorder="1" applyAlignment="1"/>
    <xf numFmtId="0" fontId="3" fillId="0" borderId="5" xfId="0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1" xfId="0" applyFont="1" applyBorder="1"/>
    <xf numFmtId="7" fontId="8" fillId="0" borderId="2" xfId="1" applyNumberFormat="1" applyFont="1" applyFill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7" fontId="8" fillId="0" borderId="10" xfId="1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15" xfId="0" applyNumberFormat="1" applyFont="1" applyFill="1" applyBorder="1"/>
    <xf numFmtId="49" fontId="3" fillId="0" borderId="13" xfId="0" applyNumberFormat="1" applyFont="1" applyFill="1" applyBorder="1"/>
    <xf numFmtId="49" fontId="3" fillId="0" borderId="11" xfId="0" applyNumberFormat="1" applyFont="1" applyFill="1" applyBorder="1" applyAlignment="1"/>
    <xf numFmtId="49" fontId="3" fillId="0" borderId="12" xfId="0" applyNumberFormat="1" applyFont="1" applyFill="1" applyBorder="1" applyAlignment="1"/>
    <xf numFmtId="49" fontId="3" fillId="0" borderId="13" xfId="0" applyNumberFormat="1" applyFont="1" applyFill="1" applyBorder="1" applyAlignment="1"/>
    <xf numFmtId="49" fontId="3" fillId="0" borderId="15" xfId="0" applyNumberFormat="1" applyFont="1" applyFill="1" applyBorder="1" applyAlignment="1"/>
    <xf numFmtId="49" fontId="3" fillId="0" borderId="15" xfId="0" applyNumberFormat="1" applyFont="1" applyFill="1" applyBorder="1"/>
    <xf numFmtId="49" fontId="11" fillId="0" borderId="12" xfId="0" applyNumberFormat="1" applyFont="1" applyBorder="1"/>
    <xf numFmtId="49" fontId="4" fillId="4" borderId="6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164" fontId="4" fillId="4" borderId="3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7" fontId="4" fillId="0" borderId="10" xfId="1" applyNumberFormat="1" applyFont="1" applyFill="1" applyBorder="1" applyAlignment="1">
      <alignment horizontal="center"/>
    </xf>
    <xf numFmtId="0" fontId="4" fillId="0" borderId="14" xfId="0" applyFont="1" applyFill="1" applyBorder="1"/>
    <xf numFmtId="164" fontId="3" fillId="0" borderId="9" xfId="1" applyFont="1" applyFill="1" applyBorder="1" applyAlignment="1">
      <alignment horizontal="center"/>
    </xf>
    <xf numFmtId="164" fontId="3" fillId="0" borderId="10" xfId="1" applyFont="1" applyFill="1" applyBorder="1" applyAlignment="1">
      <alignment horizontal="center"/>
    </xf>
    <xf numFmtId="164" fontId="3" fillId="0" borderId="8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3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Fill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7" fontId="8" fillId="0" borderId="9" xfId="1" applyNumberFormat="1" applyFont="1" applyFill="1" applyBorder="1" applyAlignment="1">
      <alignment horizontal="center"/>
    </xf>
    <xf numFmtId="7" fontId="8" fillId="0" borderId="4" xfId="1" applyNumberFormat="1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3" xfId="0" applyFont="1" applyFill="1" applyBorder="1"/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Border="1"/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64" fontId="11" fillId="0" borderId="8" xfId="1" applyFont="1" applyFill="1" applyBorder="1" applyAlignment="1">
      <alignment horizontal="center"/>
    </xf>
    <xf numFmtId="164" fontId="11" fillId="0" borderId="9" xfId="1" applyFont="1" applyFill="1" applyBorder="1" applyAlignment="1">
      <alignment horizontal="center"/>
    </xf>
    <xf numFmtId="164" fontId="11" fillId="0" borderId="10" xfId="1" applyFont="1" applyFill="1" applyBorder="1" applyAlignment="1">
      <alignment horizontal="center"/>
    </xf>
    <xf numFmtId="49" fontId="4" fillId="0" borderId="2" xfId="0" applyNumberFormat="1" applyFont="1" applyFill="1" applyBorder="1"/>
    <xf numFmtId="49" fontId="11" fillId="0" borderId="0" xfId="0" applyNumberFormat="1" applyFont="1" applyFill="1" applyBorder="1" applyAlignment="1">
      <alignment horizontal="center"/>
    </xf>
    <xf numFmtId="49" fontId="4" fillId="0" borderId="4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164" fontId="11" fillId="0" borderId="4" xfId="1" applyFont="1" applyFill="1" applyBorder="1" applyAlignment="1">
      <alignment horizontal="center"/>
    </xf>
    <xf numFmtId="49" fontId="3" fillId="0" borderId="16" xfId="0" applyNumberFormat="1" applyFont="1" applyBorder="1"/>
    <xf numFmtId="49" fontId="4" fillId="0" borderId="11" xfId="0" applyNumberFormat="1" applyFont="1" applyFill="1" applyBorder="1"/>
    <xf numFmtId="164" fontId="11" fillId="0" borderId="2" xfId="1" applyFont="1" applyFill="1" applyBorder="1" applyAlignment="1">
      <alignment horizontal="center"/>
    </xf>
    <xf numFmtId="49" fontId="3" fillId="0" borderId="8" xfId="0" applyNumberFormat="1" applyFont="1" applyFill="1" applyBorder="1"/>
    <xf numFmtId="49" fontId="3" fillId="0" borderId="10" xfId="0" applyNumberFormat="1" applyFont="1" applyFill="1" applyBorder="1"/>
    <xf numFmtId="49" fontId="3" fillId="0" borderId="10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8" xfId="0" applyNumberFormat="1" applyFont="1" applyFill="1" applyBorder="1"/>
    <xf numFmtId="49" fontId="4" fillId="0" borderId="10" xfId="0" applyNumberFormat="1" applyFont="1" applyFill="1" applyBorder="1"/>
    <xf numFmtId="49" fontId="4" fillId="0" borderId="13" xfId="0" applyNumberFormat="1" applyFont="1" applyFill="1" applyBorder="1"/>
    <xf numFmtId="164" fontId="11" fillId="0" borderId="3" xfId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4" borderId="18" xfId="0" applyNumberFormat="1" applyFont="1" applyFill="1" applyBorder="1" applyAlignment="1">
      <alignment horizontal="center"/>
    </xf>
    <xf numFmtId="49" fontId="4" fillId="4" borderId="17" xfId="0" applyNumberFormat="1" applyFont="1" applyFill="1" applyBorder="1" applyAlignment="1">
      <alignment horizontal="center"/>
    </xf>
    <xf numFmtId="164" fontId="4" fillId="4" borderId="17" xfId="1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4" fillId="0" borderId="5" xfId="0" applyNumberFormat="1" applyFont="1" applyFill="1" applyBorder="1"/>
    <xf numFmtId="49" fontId="4" fillId="0" borderId="6" xfId="0" applyNumberFormat="1" applyFont="1" applyFill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Fill="1" applyBorder="1" applyAlignment="1"/>
    <xf numFmtId="49" fontId="11" fillId="0" borderId="3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4" xfId="0" applyNumberFormat="1" applyFont="1" applyBorder="1"/>
    <xf numFmtId="49" fontId="4" fillId="0" borderId="3" xfId="0" applyNumberFormat="1" applyFont="1" applyBorder="1"/>
    <xf numFmtId="164" fontId="9" fillId="0" borderId="3" xfId="0" applyNumberFormat="1" applyFont="1" applyBorder="1" applyAlignment="1">
      <alignment horizontal="center"/>
    </xf>
    <xf numFmtId="49" fontId="4" fillId="0" borderId="7" xfId="0" applyNumberFormat="1" applyFont="1" applyBorder="1"/>
    <xf numFmtId="0" fontId="4" fillId="0" borderId="0" xfId="0" applyFont="1" applyBorder="1"/>
    <xf numFmtId="49" fontId="4" fillId="0" borderId="4" xfId="0" applyNumberFormat="1" applyFont="1" applyFill="1" applyBorder="1" applyAlignment="1"/>
    <xf numFmtId="0" fontId="4" fillId="0" borderId="3" xfId="0" applyFont="1" applyBorder="1"/>
    <xf numFmtId="7" fontId="8" fillId="0" borderId="8" xfId="1" applyNumberFormat="1" applyFont="1" applyFill="1" applyBorder="1" applyAlignment="1">
      <alignment horizontal="center"/>
    </xf>
    <xf numFmtId="164" fontId="4" fillId="0" borderId="10" xfId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5" xfId="0" applyNumberFormat="1" applyFont="1" applyFill="1" applyBorder="1"/>
    <xf numFmtId="164" fontId="11" fillId="0" borderId="1" xfId="1" applyFont="1" applyFill="1" applyBorder="1" applyAlignment="1">
      <alignment horizontal="center"/>
    </xf>
    <xf numFmtId="164" fontId="11" fillId="0" borderId="8" xfId="1" applyFont="1" applyBorder="1" applyAlignment="1">
      <alignment horizontal="center"/>
    </xf>
    <xf numFmtId="164" fontId="11" fillId="0" borderId="9" xfId="1" applyFont="1" applyBorder="1" applyAlignment="1">
      <alignment horizontal="center"/>
    </xf>
    <xf numFmtId="164" fontId="12" fillId="0" borderId="1" xfId="1" applyFont="1" applyFill="1" applyBorder="1" applyAlignment="1">
      <alignment horizontal="center"/>
    </xf>
    <xf numFmtId="49" fontId="4" fillId="0" borderId="15" xfId="0" applyNumberFormat="1" applyFont="1" applyBorder="1"/>
    <xf numFmtId="164" fontId="11" fillId="0" borderId="1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84" headerRowDxfId="12" dataDxfId="10" totalsRowDxfId="9" headerRowBorderDxfId="11">
  <tableColumns count="8">
    <tableColumn id="1" xr3:uid="{00000000-0010-0000-0000-000001000000}" name="Concurso" totalsRowLabel="19" dataDxfId="8"/>
    <tableColumn id="2" xr3:uid="{00000000-0010-0000-0000-000002000000}" name="Motivo" totalsRowLabel="Red contra Incendios (Materiales) C.Q.O." dataDxfId="7"/>
    <tableColumn id="3" xr3:uid="{00000000-0010-0000-0000-000003000000}" name="Expediente" totalsRowLabel="4066-1151/16" dataDxfId="6"/>
    <tableColumn id="8" xr3:uid="{00000000-0010-0000-0000-000008000000}" name="Decreto Llamado" totalsRowLabel="753/16 del 09/06/16" dataDxfId="5"/>
    <tableColumn id="4" xr3:uid="{00000000-0010-0000-0000-000004000000}" name="Fecha Apertura " totalsRowLabel="22/06/16 11:00hs" dataDxfId="4"/>
    <tableColumn id="5" xr3:uid="{00000000-0010-0000-0000-000005000000}" name="Decreto Adjudicación" totalsRowLabel="803/16 del 24/06/16" dataDxfId="3"/>
    <tableColumn id="6" xr3:uid="{00000000-0010-0000-0000-000006000000}" name="Proveedor Adjudicado" totalsRowLabel="Ghezan Hnos. S.C.A." dataDxfId="2"/>
    <tableColumn id="7" xr3:uid="{00000000-0010-0000-0000-000007000000}" name="Importe Total" totalsRowLabel="71224.47" dataDxfId="1" totalsRowDxfId="0" dataCellStyle="Moneda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1"/>
  <sheetViews>
    <sheetView tabSelected="1" topLeftCell="A101" zoomScale="80" zoomScaleNormal="80" workbookViewId="0">
      <selection activeCell="H162" sqref="H162"/>
    </sheetView>
  </sheetViews>
  <sheetFormatPr baseColWidth="10" defaultRowHeight="15.75" x14ac:dyDescent="0.25"/>
  <cols>
    <col min="1" max="1" width="10.140625" style="60" bestFit="1" customWidth="1"/>
    <col min="2" max="2" width="70.28515625" style="61" bestFit="1" customWidth="1"/>
    <col min="3" max="3" width="15.28515625" style="60" customWidth="1"/>
    <col min="4" max="4" width="25.85546875" style="147" bestFit="1" customWidth="1"/>
    <col min="5" max="5" width="19.5703125" style="60" customWidth="1"/>
    <col min="6" max="6" width="25.85546875" style="62" bestFit="1" customWidth="1"/>
    <col min="7" max="7" width="36.7109375" style="131" customWidth="1"/>
    <col min="8" max="8" width="18.140625" style="63" customWidth="1"/>
    <col min="9" max="16384" width="11.42578125" style="57"/>
  </cols>
  <sheetData>
    <row r="1" spans="1:8" s="47" customFormat="1" ht="16.5" thickBot="1" x14ac:dyDescent="0.3">
      <c r="A1" s="75" t="s">
        <v>514</v>
      </c>
      <c r="B1" s="45" t="s">
        <v>0</v>
      </c>
      <c r="C1" s="44" t="s">
        <v>1</v>
      </c>
      <c r="D1" s="45" t="s">
        <v>7</v>
      </c>
      <c r="E1" s="44" t="s">
        <v>13</v>
      </c>
      <c r="F1" s="45" t="s">
        <v>8</v>
      </c>
      <c r="G1" s="123" t="s">
        <v>3</v>
      </c>
      <c r="H1" s="46" t="s">
        <v>4</v>
      </c>
    </row>
    <row r="2" spans="1:8" s="47" customFormat="1" ht="16.5" thickBot="1" x14ac:dyDescent="0.3">
      <c r="A2" s="44" t="s">
        <v>5</v>
      </c>
      <c r="B2" s="74" t="s">
        <v>262</v>
      </c>
      <c r="C2" s="75" t="s">
        <v>14</v>
      </c>
      <c r="D2" s="76" t="s">
        <v>15</v>
      </c>
      <c r="E2" s="75" t="s">
        <v>16</v>
      </c>
      <c r="F2" s="76" t="s">
        <v>25</v>
      </c>
      <c r="G2" s="124" t="s">
        <v>11</v>
      </c>
      <c r="H2" s="46">
        <v>376020</v>
      </c>
    </row>
    <row r="3" spans="1:8" s="47" customFormat="1" ht="16.5" thickBot="1" x14ac:dyDescent="0.3">
      <c r="A3" s="6" t="s">
        <v>6</v>
      </c>
      <c r="B3" s="68" t="s">
        <v>261</v>
      </c>
      <c r="C3" s="6" t="s">
        <v>22</v>
      </c>
      <c r="D3" s="69" t="s">
        <v>17</v>
      </c>
      <c r="E3" s="6" t="s">
        <v>18</v>
      </c>
      <c r="F3" s="6" t="s">
        <v>19</v>
      </c>
      <c r="G3" s="94" t="s">
        <v>12</v>
      </c>
      <c r="H3" s="73">
        <v>316800</v>
      </c>
    </row>
    <row r="4" spans="1:8" s="47" customFormat="1" x14ac:dyDescent="0.25">
      <c r="A4" s="65" t="s">
        <v>10</v>
      </c>
      <c r="B4" s="64" t="s">
        <v>20</v>
      </c>
      <c r="C4" s="65" t="s">
        <v>21</v>
      </c>
      <c r="D4" s="67" t="s">
        <v>23</v>
      </c>
      <c r="E4" s="65" t="s">
        <v>24</v>
      </c>
      <c r="F4" s="67" t="s">
        <v>33</v>
      </c>
      <c r="G4" s="96" t="s">
        <v>30</v>
      </c>
      <c r="H4" s="48">
        <v>1260</v>
      </c>
    </row>
    <row r="5" spans="1:8" s="47" customFormat="1" x14ac:dyDescent="0.25">
      <c r="A5" s="49"/>
      <c r="B5" s="50"/>
      <c r="C5" s="49"/>
      <c r="D5" s="51"/>
      <c r="E5" s="49"/>
      <c r="F5" s="51"/>
      <c r="G5" s="94" t="s">
        <v>31</v>
      </c>
      <c r="H5" s="52">
        <v>18797.5</v>
      </c>
    </row>
    <row r="6" spans="1:8" s="47" customFormat="1" ht="16.5" thickBot="1" x14ac:dyDescent="0.3">
      <c r="A6" s="53"/>
      <c r="B6" s="54"/>
      <c r="C6" s="53"/>
      <c r="D6" s="55"/>
      <c r="E6" s="53"/>
      <c r="F6" s="55"/>
      <c r="G6" s="125" t="s">
        <v>32</v>
      </c>
      <c r="H6" s="56">
        <v>49056</v>
      </c>
    </row>
    <row r="7" spans="1:8" s="47" customFormat="1" ht="16.5" thickBot="1" x14ac:dyDescent="0.3">
      <c r="A7" s="78" t="s">
        <v>34</v>
      </c>
      <c r="B7" s="79" t="s">
        <v>262</v>
      </c>
      <c r="C7" s="78" t="s">
        <v>35</v>
      </c>
      <c r="D7" s="69" t="s">
        <v>37</v>
      </c>
      <c r="E7" s="78" t="s">
        <v>36</v>
      </c>
      <c r="F7" s="80" t="s">
        <v>38</v>
      </c>
      <c r="G7" s="125" t="s">
        <v>11</v>
      </c>
      <c r="H7" s="56">
        <v>377622</v>
      </c>
    </row>
    <row r="8" spans="1:8" x14ac:dyDescent="0.25">
      <c r="A8" s="65" t="s">
        <v>41</v>
      </c>
      <c r="B8" s="64" t="s">
        <v>42</v>
      </c>
      <c r="C8" s="83" t="s">
        <v>43</v>
      </c>
      <c r="D8" s="65" t="s">
        <v>44</v>
      </c>
      <c r="E8" s="85" t="s">
        <v>45</v>
      </c>
      <c r="F8" s="67" t="s">
        <v>64</v>
      </c>
      <c r="G8" s="96" t="s">
        <v>57</v>
      </c>
      <c r="H8" s="48">
        <v>120671.56</v>
      </c>
    </row>
    <row r="9" spans="1:8" ht="16.5" thickBot="1" x14ac:dyDescent="0.3">
      <c r="A9" s="6"/>
      <c r="B9" s="68"/>
      <c r="C9" s="84"/>
      <c r="D9" s="78"/>
      <c r="E9" s="86"/>
      <c r="F9" s="6"/>
      <c r="G9" s="94" t="s">
        <v>58</v>
      </c>
      <c r="H9" s="73">
        <v>81016.740000000005</v>
      </c>
    </row>
    <row r="10" spans="1:8" ht="16.5" thickBot="1" x14ac:dyDescent="0.3">
      <c r="A10" s="65" t="s">
        <v>47</v>
      </c>
      <c r="B10" s="64" t="s">
        <v>48</v>
      </c>
      <c r="C10" s="65" t="s">
        <v>49</v>
      </c>
      <c r="D10" s="9" t="s">
        <v>50</v>
      </c>
      <c r="E10" s="65" t="s">
        <v>51</v>
      </c>
      <c r="F10" s="67" t="s">
        <v>66</v>
      </c>
      <c r="G10" s="96" t="s">
        <v>63</v>
      </c>
      <c r="H10" s="48">
        <v>102896</v>
      </c>
    </row>
    <row r="11" spans="1:8" ht="16.5" thickBot="1" x14ac:dyDescent="0.3">
      <c r="A11" s="65" t="s">
        <v>59</v>
      </c>
      <c r="B11" s="74" t="s">
        <v>262</v>
      </c>
      <c r="C11" s="65" t="s">
        <v>60</v>
      </c>
      <c r="D11" s="10" t="s">
        <v>62</v>
      </c>
      <c r="E11" s="67" t="s">
        <v>61</v>
      </c>
      <c r="F11" s="65" t="s">
        <v>65</v>
      </c>
      <c r="G11" s="64" t="s">
        <v>11</v>
      </c>
      <c r="H11" s="48">
        <v>386802</v>
      </c>
    </row>
    <row r="12" spans="1:8" x14ac:dyDescent="0.25">
      <c r="A12" s="65" t="s">
        <v>67</v>
      </c>
      <c r="B12" s="64" t="s">
        <v>179</v>
      </c>
      <c r="C12" s="83" t="s">
        <v>68</v>
      </c>
      <c r="D12" s="10" t="s">
        <v>70</v>
      </c>
      <c r="E12" s="85" t="s">
        <v>69</v>
      </c>
      <c r="F12" s="67" t="s">
        <v>102</v>
      </c>
      <c r="G12" s="96" t="s">
        <v>94</v>
      </c>
      <c r="H12" s="48">
        <v>88680</v>
      </c>
    </row>
    <row r="13" spans="1:8" x14ac:dyDescent="0.25">
      <c r="A13" s="6"/>
      <c r="B13" s="68"/>
      <c r="C13" s="84"/>
      <c r="D13" s="15"/>
      <c r="E13" s="86"/>
      <c r="F13" s="6"/>
      <c r="G13" s="94" t="s">
        <v>95</v>
      </c>
      <c r="H13" s="95">
        <v>3684</v>
      </c>
    </row>
    <row r="14" spans="1:8" ht="16.5" thickBot="1" x14ac:dyDescent="0.3">
      <c r="A14" s="6"/>
      <c r="B14" s="68"/>
      <c r="C14" s="84"/>
      <c r="D14" s="11"/>
      <c r="E14" s="86"/>
      <c r="F14" s="6"/>
      <c r="G14" s="94" t="s">
        <v>96</v>
      </c>
      <c r="H14" s="73">
        <f>22620+24408</f>
        <v>47028</v>
      </c>
    </row>
    <row r="15" spans="1:8" x14ac:dyDescent="0.25">
      <c r="A15" s="65" t="s">
        <v>71</v>
      </c>
      <c r="B15" s="64" t="s">
        <v>72</v>
      </c>
      <c r="C15" s="65" t="s">
        <v>73</v>
      </c>
      <c r="D15" s="9" t="s">
        <v>79</v>
      </c>
      <c r="E15" s="65" t="s">
        <v>74</v>
      </c>
      <c r="F15" s="67" t="s">
        <v>80</v>
      </c>
      <c r="G15" s="96" t="s">
        <v>88</v>
      </c>
      <c r="H15" s="52">
        <v>7775.76</v>
      </c>
    </row>
    <row r="16" spans="1:8" x14ac:dyDescent="0.25">
      <c r="A16" s="6"/>
      <c r="B16" s="50"/>
      <c r="C16" s="49"/>
      <c r="D16" s="58"/>
      <c r="E16" s="49"/>
      <c r="F16" s="51"/>
      <c r="G16" s="94" t="s">
        <v>89</v>
      </c>
      <c r="H16" s="52">
        <v>9744</v>
      </c>
    </row>
    <row r="17" spans="1:8" ht="16.5" thickBot="1" x14ac:dyDescent="0.3">
      <c r="A17" s="53"/>
      <c r="B17" s="54"/>
      <c r="C17" s="53"/>
      <c r="D17" s="59"/>
      <c r="E17" s="53"/>
      <c r="F17" s="55"/>
      <c r="G17" s="125" t="s">
        <v>90</v>
      </c>
      <c r="H17" s="56">
        <v>75914.89</v>
      </c>
    </row>
    <row r="18" spans="1:8" ht="16.5" thickBot="1" x14ac:dyDescent="0.3">
      <c r="A18" s="78" t="s">
        <v>78</v>
      </c>
      <c r="B18" s="77" t="s">
        <v>262</v>
      </c>
      <c r="C18" s="78" t="s">
        <v>93</v>
      </c>
      <c r="D18" s="9" t="s">
        <v>97</v>
      </c>
      <c r="E18" s="78" t="s">
        <v>98</v>
      </c>
      <c r="F18" s="78" t="s">
        <v>99</v>
      </c>
      <c r="G18" s="125" t="s">
        <v>11</v>
      </c>
      <c r="H18" s="56">
        <v>392202</v>
      </c>
    </row>
    <row r="19" spans="1:8" x14ac:dyDescent="0.25">
      <c r="A19" s="65" t="s">
        <v>83</v>
      </c>
      <c r="B19" s="66" t="s">
        <v>84</v>
      </c>
      <c r="C19" s="83" t="s">
        <v>85</v>
      </c>
      <c r="D19" s="10" t="s">
        <v>86</v>
      </c>
      <c r="E19" s="85" t="s">
        <v>87</v>
      </c>
      <c r="F19" s="65" t="s">
        <v>143</v>
      </c>
      <c r="G19" s="96" t="s">
        <v>136</v>
      </c>
      <c r="H19" s="48">
        <f>33252+12550+146844</f>
        <v>192646</v>
      </c>
    </row>
    <row r="20" spans="1:8" x14ac:dyDescent="0.25">
      <c r="A20" s="6"/>
      <c r="B20" s="68"/>
      <c r="C20" s="84"/>
      <c r="D20" s="15"/>
      <c r="E20" s="86"/>
      <c r="F20" s="6"/>
      <c r="G20" s="94" t="s">
        <v>137</v>
      </c>
      <c r="H20" s="95">
        <f>25460+7360+4880+35040+10400</f>
        <v>83140</v>
      </c>
    </row>
    <row r="21" spans="1:8" ht="16.5" thickBot="1" x14ac:dyDescent="0.3">
      <c r="A21" s="6"/>
      <c r="B21" s="68"/>
      <c r="C21" s="84"/>
      <c r="D21" s="11"/>
      <c r="E21" s="86"/>
      <c r="F21" s="6"/>
      <c r="G21" s="94" t="s">
        <v>138</v>
      </c>
      <c r="H21" s="73">
        <f>4320+17100+8680+12400</f>
        <v>42500</v>
      </c>
    </row>
    <row r="22" spans="1:8" ht="16.5" thickBot="1" x14ac:dyDescent="0.3">
      <c r="A22" s="65" t="s">
        <v>104</v>
      </c>
      <c r="B22" s="64" t="s">
        <v>105</v>
      </c>
      <c r="C22" s="65" t="s">
        <v>108</v>
      </c>
      <c r="D22" s="9" t="s">
        <v>109</v>
      </c>
      <c r="E22" s="65" t="s">
        <v>132</v>
      </c>
      <c r="F22" s="67" t="s">
        <v>181</v>
      </c>
      <c r="G22" s="96" t="s">
        <v>172</v>
      </c>
      <c r="H22" s="48">
        <v>303900</v>
      </c>
    </row>
    <row r="23" spans="1:8" x14ac:dyDescent="0.25">
      <c r="A23" s="65" t="s">
        <v>106</v>
      </c>
      <c r="B23" s="64" t="s">
        <v>188</v>
      </c>
      <c r="C23" s="65" t="s">
        <v>110</v>
      </c>
      <c r="D23" s="8" t="s">
        <v>111</v>
      </c>
      <c r="E23" s="65" t="s">
        <v>133</v>
      </c>
      <c r="F23" s="67" t="s">
        <v>190</v>
      </c>
      <c r="G23" s="126" t="s">
        <v>185</v>
      </c>
      <c r="H23" s="104">
        <f>235200+9352+8800+2800+706+156</f>
        <v>257014</v>
      </c>
    </row>
    <row r="24" spans="1:8" x14ac:dyDescent="0.25">
      <c r="A24" s="6"/>
      <c r="B24" s="102"/>
      <c r="C24" s="6"/>
      <c r="D24" s="9"/>
      <c r="E24" s="6"/>
      <c r="F24" s="69"/>
      <c r="G24" s="127" t="s">
        <v>186</v>
      </c>
      <c r="H24" s="95">
        <f>1299.54+3848.88+945.28+21560.4+3061.18+12603.36+4646.88+953.84+539.4</f>
        <v>49458.759999999995</v>
      </c>
    </row>
    <row r="25" spans="1:8" ht="16.5" thickBot="1" x14ac:dyDescent="0.3">
      <c r="A25" s="78"/>
      <c r="B25" s="79"/>
      <c r="C25" s="78"/>
      <c r="D25" s="12"/>
      <c r="E25" s="78"/>
      <c r="F25" s="80"/>
      <c r="G25" s="128" t="s">
        <v>187</v>
      </c>
      <c r="H25" s="73">
        <f>1470+17080</f>
        <v>18550</v>
      </c>
    </row>
    <row r="26" spans="1:8" ht="16.5" thickBot="1" x14ac:dyDescent="0.3">
      <c r="A26" s="6" t="s">
        <v>107</v>
      </c>
      <c r="B26" s="68" t="s">
        <v>112</v>
      </c>
      <c r="C26" s="6" t="s">
        <v>113</v>
      </c>
      <c r="D26" s="9" t="s">
        <v>114</v>
      </c>
      <c r="E26" s="6" t="s">
        <v>134</v>
      </c>
      <c r="F26" s="6" t="s">
        <v>156</v>
      </c>
      <c r="G26" s="127" t="s">
        <v>91</v>
      </c>
      <c r="H26" s="95">
        <v>132657.29999999999</v>
      </c>
    </row>
    <row r="27" spans="1:8" x14ac:dyDescent="0.25">
      <c r="A27" s="65" t="s">
        <v>115</v>
      </c>
      <c r="B27" s="64" t="s">
        <v>189</v>
      </c>
      <c r="C27" s="65" t="s">
        <v>135</v>
      </c>
      <c r="D27" s="108" t="s">
        <v>142</v>
      </c>
      <c r="E27" s="83" t="s">
        <v>157</v>
      </c>
      <c r="F27" s="65" t="s">
        <v>216</v>
      </c>
      <c r="G27" s="64" t="s">
        <v>215</v>
      </c>
      <c r="H27" s="104">
        <v>230400</v>
      </c>
    </row>
    <row r="28" spans="1:8" ht="16.5" thickBot="1" x14ac:dyDescent="0.3">
      <c r="A28" s="78"/>
      <c r="B28" s="79"/>
      <c r="C28" s="78"/>
      <c r="D28" s="110"/>
      <c r="E28" s="109"/>
      <c r="F28" s="78"/>
      <c r="G28" s="79" t="s">
        <v>91</v>
      </c>
      <c r="H28" s="73">
        <v>58837.34</v>
      </c>
    </row>
    <row r="29" spans="1:8" ht="16.5" thickBot="1" x14ac:dyDescent="0.3">
      <c r="A29" s="78" t="s">
        <v>116</v>
      </c>
      <c r="B29" s="77" t="s">
        <v>139</v>
      </c>
      <c r="C29" s="78" t="s">
        <v>140</v>
      </c>
      <c r="D29" s="12" t="s">
        <v>141</v>
      </c>
      <c r="E29" s="78" t="s">
        <v>144</v>
      </c>
      <c r="F29" s="6" t="s">
        <v>168</v>
      </c>
      <c r="G29" s="127" t="s">
        <v>95</v>
      </c>
      <c r="H29" s="95">
        <v>376400</v>
      </c>
    </row>
    <row r="30" spans="1:8" ht="16.5" thickBot="1" x14ac:dyDescent="0.3">
      <c r="A30" s="78" t="s">
        <v>117</v>
      </c>
      <c r="B30" s="77" t="s">
        <v>259</v>
      </c>
      <c r="C30" s="78" t="s">
        <v>146</v>
      </c>
      <c r="D30" s="12" t="s">
        <v>147</v>
      </c>
      <c r="E30" s="78" t="s">
        <v>145</v>
      </c>
      <c r="F30" s="75" t="s">
        <v>148</v>
      </c>
      <c r="G30" s="129" t="s">
        <v>149</v>
      </c>
      <c r="H30" s="101">
        <v>392040</v>
      </c>
    </row>
    <row r="31" spans="1:8" ht="16.5" thickBot="1" x14ac:dyDescent="0.3">
      <c r="A31" s="6" t="s">
        <v>118</v>
      </c>
      <c r="B31" s="68" t="s">
        <v>162</v>
      </c>
      <c r="C31" s="6" t="s">
        <v>161</v>
      </c>
      <c r="D31" s="9" t="s">
        <v>165</v>
      </c>
      <c r="E31" s="6" t="s">
        <v>158</v>
      </c>
      <c r="F31" s="6" t="s">
        <v>210</v>
      </c>
      <c r="G31" s="127" t="s">
        <v>211</v>
      </c>
      <c r="H31" s="95">
        <v>361250</v>
      </c>
    </row>
    <row r="32" spans="1:8" ht="16.5" thickBot="1" x14ac:dyDescent="0.3">
      <c r="A32" s="75" t="s">
        <v>119</v>
      </c>
      <c r="B32" s="100" t="s">
        <v>163</v>
      </c>
      <c r="C32" s="75" t="s">
        <v>160</v>
      </c>
      <c r="D32" s="99" t="s">
        <v>166</v>
      </c>
      <c r="E32" s="75" t="s">
        <v>173</v>
      </c>
      <c r="F32" s="75" t="s">
        <v>217</v>
      </c>
      <c r="G32" s="129" t="s">
        <v>214</v>
      </c>
      <c r="H32" s="101">
        <v>208130</v>
      </c>
    </row>
    <row r="33" spans="1:8" x14ac:dyDescent="0.25">
      <c r="A33" s="6" t="s">
        <v>120</v>
      </c>
      <c r="B33" s="68" t="s">
        <v>84</v>
      </c>
      <c r="C33" s="6" t="s">
        <v>159</v>
      </c>
      <c r="D33" s="9" t="s">
        <v>167</v>
      </c>
      <c r="E33" s="6" t="s">
        <v>164</v>
      </c>
      <c r="F33" s="6" t="s">
        <v>208</v>
      </c>
      <c r="G33" s="127" t="s">
        <v>136</v>
      </c>
      <c r="H33" s="95">
        <f>35672+7890+11184+7360+23280+31440+5684+4250+48252</f>
        <v>175012</v>
      </c>
    </row>
    <row r="34" spans="1:8" ht="16.5" thickBot="1" x14ac:dyDescent="0.3">
      <c r="A34" s="6"/>
      <c r="B34" s="68"/>
      <c r="C34" s="6"/>
      <c r="D34" s="9"/>
      <c r="E34" s="6"/>
      <c r="F34" s="6"/>
      <c r="G34" s="127" t="s">
        <v>137</v>
      </c>
      <c r="H34" s="95">
        <f>50800+28504</f>
        <v>79304</v>
      </c>
    </row>
    <row r="35" spans="1:8" x14ac:dyDescent="0.25">
      <c r="A35" s="65" t="s">
        <v>121</v>
      </c>
      <c r="B35" s="64" t="s">
        <v>169</v>
      </c>
      <c r="C35" s="65" t="s">
        <v>170</v>
      </c>
      <c r="D35" s="8" t="s">
        <v>171</v>
      </c>
      <c r="E35" s="65" t="s">
        <v>174</v>
      </c>
      <c r="F35" s="65" t="s">
        <v>207</v>
      </c>
      <c r="G35" s="105" t="s">
        <v>88</v>
      </c>
      <c r="H35" s="104">
        <v>18180</v>
      </c>
    </row>
    <row r="36" spans="1:8" x14ac:dyDescent="0.25">
      <c r="A36" s="6"/>
      <c r="B36" s="102"/>
      <c r="C36" s="6"/>
      <c r="D36" s="9"/>
      <c r="E36" s="6"/>
      <c r="F36" s="6"/>
      <c r="G36" s="106" t="s">
        <v>90</v>
      </c>
      <c r="H36" s="95">
        <v>215091.09</v>
      </c>
    </row>
    <row r="37" spans="1:8" ht="16.5" thickBot="1" x14ac:dyDescent="0.3">
      <c r="A37" s="78"/>
      <c r="B37" s="79"/>
      <c r="C37" s="78"/>
      <c r="D37" s="12"/>
      <c r="E37" s="78"/>
      <c r="F37" s="78"/>
      <c r="G37" s="107" t="s">
        <v>12</v>
      </c>
      <c r="H37" s="73">
        <v>867.5</v>
      </c>
    </row>
    <row r="38" spans="1:8" ht="16.5" thickBot="1" x14ac:dyDescent="0.3">
      <c r="A38" s="6" t="s">
        <v>122</v>
      </c>
      <c r="B38" s="68" t="s">
        <v>260</v>
      </c>
      <c r="C38" s="6" t="s">
        <v>176</v>
      </c>
      <c r="D38" s="9" t="s">
        <v>177</v>
      </c>
      <c r="E38" s="6" t="s">
        <v>178</v>
      </c>
      <c r="F38" s="6" t="s">
        <v>218</v>
      </c>
      <c r="G38" s="127" t="s">
        <v>213</v>
      </c>
      <c r="H38" s="95">
        <v>229554</v>
      </c>
    </row>
    <row r="39" spans="1:8" x14ac:dyDescent="0.25">
      <c r="A39" s="65" t="s">
        <v>123</v>
      </c>
      <c r="B39" s="64" t="s">
        <v>180</v>
      </c>
      <c r="C39" s="65" t="s">
        <v>182</v>
      </c>
      <c r="D39" s="8" t="s">
        <v>183</v>
      </c>
      <c r="E39" s="65" t="s">
        <v>184</v>
      </c>
      <c r="F39" s="67" t="s">
        <v>221</v>
      </c>
      <c r="G39" s="126" t="s">
        <v>95</v>
      </c>
      <c r="H39" s="104">
        <f>128000+34000</f>
        <v>162000</v>
      </c>
    </row>
    <row r="40" spans="1:8" x14ac:dyDescent="0.25">
      <c r="A40" s="6"/>
      <c r="B40" s="102"/>
      <c r="C40" s="6"/>
      <c r="D40" s="9"/>
      <c r="E40" s="6"/>
      <c r="F40" s="69"/>
      <c r="G40" s="127" t="s">
        <v>96</v>
      </c>
      <c r="H40" s="95">
        <f>17000+4600</f>
        <v>21600</v>
      </c>
    </row>
    <row r="41" spans="1:8" ht="16.5" thickBot="1" x14ac:dyDescent="0.3">
      <c r="A41" s="6"/>
      <c r="B41" s="102"/>
      <c r="C41" s="6"/>
      <c r="D41" s="9"/>
      <c r="E41" s="6"/>
      <c r="F41" s="69"/>
      <c r="G41" s="127" t="s">
        <v>94</v>
      </c>
      <c r="H41" s="95">
        <f>6657+44412</f>
        <v>51069</v>
      </c>
    </row>
    <row r="42" spans="1:8" x14ac:dyDescent="0.25">
      <c r="A42" s="65" t="s">
        <v>193</v>
      </c>
      <c r="B42" s="64" t="s">
        <v>196</v>
      </c>
      <c r="C42" s="65" t="s">
        <v>194</v>
      </c>
      <c r="D42" s="8" t="s">
        <v>195</v>
      </c>
      <c r="E42" s="65" t="s">
        <v>197</v>
      </c>
      <c r="F42" s="67" t="s">
        <v>227</v>
      </c>
      <c r="G42" s="96" t="s">
        <v>94</v>
      </c>
      <c r="H42" s="104">
        <v>44963.96</v>
      </c>
    </row>
    <row r="43" spans="1:8" x14ac:dyDescent="0.25">
      <c r="A43" s="6"/>
      <c r="B43" s="102"/>
      <c r="C43" s="6"/>
      <c r="D43" s="9"/>
      <c r="E43" s="6"/>
      <c r="F43" s="69"/>
      <c r="G43" s="94" t="s">
        <v>96</v>
      </c>
      <c r="H43" s="95">
        <v>83954.2</v>
      </c>
    </row>
    <row r="44" spans="1:8" ht="16.5" thickBot="1" x14ac:dyDescent="0.3">
      <c r="A44" s="78"/>
      <c r="B44" s="79"/>
      <c r="C44" s="78"/>
      <c r="D44" s="12"/>
      <c r="E44" s="78"/>
      <c r="F44" s="80"/>
      <c r="G44" s="125" t="s">
        <v>95</v>
      </c>
      <c r="H44" s="73">
        <v>3112</v>
      </c>
    </row>
    <row r="45" spans="1:8" ht="16.5" thickBot="1" x14ac:dyDescent="0.3">
      <c r="A45" s="78" t="s">
        <v>198</v>
      </c>
      <c r="B45" s="77" t="s">
        <v>203</v>
      </c>
      <c r="C45" s="78" t="s">
        <v>199</v>
      </c>
      <c r="D45" s="12" t="s">
        <v>204</v>
      </c>
      <c r="E45" s="78" t="s">
        <v>200</v>
      </c>
      <c r="F45" s="78" t="s">
        <v>225</v>
      </c>
      <c r="G45" s="125" t="s">
        <v>224</v>
      </c>
      <c r="H45" s="73">
        <v>180000</v>
      </c>
    </row>
    <row r="46" spans="1:8" ht="16.5" thickBot="1" x14ac:dyDescent="0.3">
      <c r="A46" s="75" t="s">
        <v>205</v>
      </c>
      <c r="B46" s="100" t="s">
        <v>262</v>
      </c>
      <c r="C46" s="75" t="s">
        <v>199</v>
      </c>
      <c r="D46" s="99" t="s">
        <v>209</v>
      </c>
      <c r="E46" s="75" t="s">
        <v>206</v>
      </c>
      <c r="F46" s="75" t="s">
        <v>212</v>
      </c>
      <c r="G46" s="130" t="s">
        <v>11</v>
      </c>
      <c r="H46" s="101">
        <v>412164</v>
      </c>
    </row>
    <row r="47" spans="1:8" ht="16.5" thickBot="1" x14ac:dyDescent="0.3">
      <c r="A47" s="65" t="s">
        <v>219</v>
      </c>
      <c r="B47" s="66" t="s">
        <v>223</v>
      </c>
      <c r="C47" s="65" t="s">
        <v>222</v>
      </c>
      <c r="D47" s="121" t="s">
        <v>220</v>
      </c>
      <c r="E47" s="65" t="s">
        <v>239</v>
      </c>
      <c r="F47" s="65" t="s">
        <v>291</v>
      </c>
      <c r="G47" s="96" t="s">
        <v>172</v>
      </c>
      <c r="H47" s="104">
        <v>153000</v>
      </c>
    </row>
    <row r="48" spans="1:8" x14ac:dyDescent="0.25">
      <c r="A48" s="65" t="s">
        <v>228</v>
      </c>
      <c r="B48" s="64" t="s">
        <v>42</v>
      </c>
      <c r="C48" s="65" t="s">
        <v>230</v>
      </c>
      <c r="D48" s="8" t="s">
        <v>231</v>
      </c>
      <c r="E48" s="65" t="s">
        <v>233</v>
      </c>
      <c r="F48" s="67" t="s">
        <v>265</v>
      </c>
      <c r="G48" s="96" t="s">
        <v>264</v>
      </c>
      <c r="H48" s="104">
        <v>11110.5</v>
      </c>
    </row>
    <row r="49" spans="1:8" x14ac:dyDescent="0.25">
      <c r="A49" s="6"/>
      <c r="B49" s="102"/>
      <c r="C49" s="6"/>
      <c r="D49" s="9"/>
      <c r="E49" s="6"/>
      <c r="F49" s="69"/>
      <c r="G49" s="94" t="s">
        <v>58</v>
      </c>
      <c r="H49" s="95">
        <v>30116.080000000002</v>
      </c>
    </row>
    <row r="50" spans="1:8" ht="16.5" thickBot="1" x14ac:dyDescent="0.3">
      <c r="A50" s="78"/>
      <c r="B50" s="79"/>
      <c r="C50" s="78"/>
      <c r="D50" s="12"/>
      <c r="E50" s="78"/>
      <c r="F50" s="80"/>
      <c r="G50" s="125" t="s">
        <v>57</v>
      </c>
      <c r="H50" s="95">
        <v>150624</v>
      </c>
    </row>
    <row r="51" spans="1:8" x14ac:dyDescent="0.25">
      <c r="A51" s="6" t="s">
        <v>229</v>
      </c>
      <c r="B51" s="68" t="s">
        <v>255</v>
      </c>
      <c r="C51" s="6" t="s">
        <v>237</v>
      </c>
      <c r="D51" s="9" t="s">
        <v>232</v>
      </c>
      <c r="E51" s="6" t="s">
        <v>234</v>
      </c>
      <c r="F51" s="6" t="s">
        <v>288</v>
      </c>
      <c r="G51" s="94" t="s">
        <v>94</v>
      </c>
      <c r="H51" s="104">
        <v>850</v>
      </c>
    </row>
    <row r="52" spans="1:8" x14ac:dyDescent="0.25">
      <c r="A52" s="6"/>
      <c r="B52" s="68"/>
      <c r="C52" s="6"/>
      <c r="D52" s="9"/>
      <c r="E52" s="6"/>
      <c r="F52" s="6"/>
      <c r="G52" s="94" t="s">
        <v>95</v>
      </c>
      <c r="H52" s="95">
        <v>15000</v>
      </c>
    </row>
    <row r="53" spans="1:8" ht="16.5" thickBot="1" x14ac:dyDescent="0.3">
      <c r="A53" s="6"/>
      <c r="B53" s="68"/>
      <c r="C53" s="6"/>
      <c r="D53" s="9"/>
      <c r="E53" s="6"/>
      <c r="F53" s="6"/>
      <c r="G53" s="94" t="s">
        <v>96</v>
      </c>
      <c r="H53" s="95">
        <v>213835</v>
      </c>
    </row>
    <row r="54" spans="1:8" x14ac:dyDescent="0.25">
      <c r="A54" s="65" t="s">
        <v>235</v>
      </c>
      <c r="B54" s="64" t="s">
        <v>236</v>
      </c>
      <c r="C54" s="65" t="s">
        <v>254</v>
      </c>
      <c r="D54" s="8" t="s">
        <v>252</v>
      </c>
      <c r="E54" s="65" t="s">
        <v>242</v>
      </c>
      <c r="F54" s="67" t="s">
        <v>289</v>
      </c>
      <c r="G54" s="126" t="s">
        <v>282</v>
      </c>
      <c r="H54" s="104">
        <v>120303.66</v>
      </c>
    </row>
    <row r="55" spans="1:8" x14ac:dyDescent="0.25">
      <c r="A55" s="6"/>
      <c r="B55" s="102"/>
      <c r="C55" s="6"/>
      <c r="D55" s="9"/>
      <c r="E55" s="6"/>
      <c r="F55" s="69"/>
      <c r="G55" s="127" t="s">
        <v>283</v>
      </c>
      <c r="H55" s="95">
        <v>35510</v>
      </c>
    </row>
    <row r="56" spans="1:8" x14ac:dyDescent="0.25">
      <c r="A56" s="6"/>
      <c r="B56" s="102"/>
      <c r="C56" s="6"/>
      <c r="D56" s="9"/>
      <c r="E56" s="6"/>
      <c r="F56" s="69"/>
      <c r="G56" s="127" t="s">
        <v>284</v>
      </c>
      <c r="H56" s="95">
        <v>11382.14</v>
      </c>
    </row>
    <row r="57" spans="1:8" x14ac:dyDescent="0.25">
      <c r="A57" s="6"/>
      <c r="B57" s="102"/>
      <c r="C57" s="6"/>
      <c r="D57" s="9"/>
      <c r="E57" s="6"/>
      <c r="F57" s="69"/>
      <c r="G57" s="127" t="s">
        <v>285</v>
      </c>
      <c r="H57" s="95">
        <v>31880.98</v>
      </c>
    </row>
    <row r="58" spans="1:8" x14ac:dyDescent="0.25">
      <c r="A58" s="6"/>
      <c r="B58" s="102"/>
      <c r="C58" s="6"/>
      <c r="D58" s="9"/>
      <c r="E58" s="6"/>
      <c r="F58" s="69"/>
      <c r="G58" s="127" t="s">
        <v>286</v>
      </c>
      <c r="H58" s="95">
        <v>14459</v>
      </c>
    </row>
    <row r="59" spans="1:8" ht="16.5" thickBot="1" x14ac:dyDescent="0.3">
      <c r="A59" s="78"/>
      <c r="B59" s="79"/>
      <c r="C59" s="78"/>
      <c r="D59" s="12"/>
      <c r="E59" s="78"/>
      <c r="F59" s="80"/>
      <c r="G59" s="128" t="s">
        <v>287</v>
      </c>
      <c r="H59" s="73">
        <v>6875</v>
      </c>
    </row>
    <row r="60" spans="1:8" ht="16.5" thickBot="1" x14ac:dyDescent="0.3">
      <c r="A60" s="6" t="s">
        <v>256</v>
      </c>
      <c r="B60" s="68" t="s">
        <v>263</v>
      </c>
      <c r="C60" s="6" t="s">
        <v>257</v>
      </c>
      <c r="D60" s="15" t="s">
        <v>266</v>
      </c>
      <c r="E60" s="6" t="s">
        <v>258</v>
      </c>
      <c r="F60" s="6" t="s">
        <v>275</v>
      </c>
      <c r="G60" s="127" t="s">
        <v>149</v>
      </c>
      <c r="H60" s="95">
        <v>451800</v>
      </c>
    </row>
    <row r="61" spans="1:8" x14ac:dyDescent="0.25">
      <c r="A61" s="65" t="s">
        <v>267</v>
      </c>
      <c r="B61" s="64" t="s">
        <v>269</v>
      </c>
      <c r="C61" s="65" t="s">
        <v>271</v>
      </c>
      <c r="D61" s="8" t="s">
        <v>273</v>
      </c>
      <c r="E61" s="65" t="s">
        <v>280</v>
      </c>
      <c r="F61" s="67" t="s">
        <v>297</v>
      </c>
      <c r="G61" s="126" t="s">
        <v>215</v>
      </c>
      <c r="H61" s="104">
        <v>49200</v>
      </c>
    </row>
    <row r="62" spans="1:8" ht="16.5" thickBot="1" x14ac:dyDescent="0.3">
      <c r="A62" s="78"/>
      <c r="B62" s="79"/>
      <c r="C62" s="78"/>
      <c r="D62" s="12"/>
      <c r="E62" s="78"/>
      <c r="F62" s="80"/>
      <c r="G62" s="128" t="s">
        <v>91</v>
      </c>
      <c r="H62" s="73">
        <v>303392.5</v>
      </c>
    </row>
    <row r="63" spans="1:8" ht="16.5" thickBot="1" x14ac:dyDescent="0.3">
      <c r="A63" s="6" t="s">
        <v>268</v>
      </c>
      <c r="B63" s="68" t="s">
        <v>270</v>
      </c>
      <c r="C63" s="6" t="s">
        <v>272</v>
      </c>
      <c r="D63" s="9" t="s">
        <v>274</v>
      </c>
      <c r="E63" s="6" t="s">
        <v>281</v>
      </c>
      <c r="F63" s="6" t="s">
        <v>298</v>
      </c>
      <c r="G63" s="127" t="s">
        <v>91</v>
      </c>
      <c r="H63" s="95">
        <v>92916</v>
      </c>
    </row>
    <row r="64" spans="1:8" x14ac:dyDescent="0.25">
      <c r="A64" s="65" t="s">
        <v>276</v>
      </c>
      <c r="B64" s="64" t="s">
        <v>20</v>
      </c>
      <c r="C64" s="65" t="s">
        <v>278</v>
      </c>
      <c r="D64" s="8" t="s">
        <v>277</v>
      </c>
      <c r="E64" s="65" t="s">
        <v>279</v>
      </c>
      <c r="F64" s="67" t="s">
        <v>294</v>
      </c>
      <c r="G64" s="126" t="s">
        <v>293</v>
      </c>
      <c r="H64" s="104">
        <v>8750</v>
      </c>
    </row>
    <row r="65" spans="1:8" x14ac:dyDescent="0.25">
      <c r="A65" s="6"/>
      <c r="B65" s="102"/>
      <c r="C65" s="6"/>
      <c r="D65" s="9"/>
      <c r="E65" s="6"/>
      <c r="F65" s="69"/>
      <c r="G65" s="94" t="s">
        <v>295</v>
      </c>
      <c r="H65" s="95">
        <v>2160</v>
      </c>
    </row>
    <row r="66" spans="1:8" x14ac:dyDescent="0.25">
      <c r="A66" s="6"/>
      <c r="B66" s="102"/>
      <c r="C66" s="6"/>
      <c r="D66" s="9"/>
      <c r="E66" s="6"/>
      <c r="F66" s="69"/>
      <c r="G66" s="94" t="s">
        <v>30</v>
      </c>
      <c r="H66" s="95">
        <v>1412</v>
      </c>
    </row>
    <row r="67" spans="1:8" x14ac:dyDescent="0.25">
      <c r="A67" s="6"/>
      <c r="B67" s="102"/>
      <c r="C67" s="6"/>
      <c r="D67" s="9"/>
      <c r="E67" s="6"/>
      <c r="F67" s="69"/>
      <c r="G67" s="94" t="s">
        <v>296</v>
      </c>
      <c r="H67" s="95">
        <v>53904.480000000003</v>
      </c>
    </row>
    <row r="68" spans="1:8" ht="16.5" thickBot="1" x14ac:dyDescent="0.3">
      <c r="A68" s="78"/>
      <c r="B68" s="79"/>
      <c r="C68" s="78"/>
      <c r="D68" s="12"/>
      <c r="E68" s="78"/>
      <c r="F68" s="80"/>
      <c r="G68" s="125" t="s">
        <v>32</v>
      </c>
      <c r="H68" s="73">
        <v>37737.599999999999</v>
      </c>
    </row>
    <row r="69" spans="1:8" ht="16.5" thickBot="1" x14ac:dyDescent="0.3">
      <c r="A69" s="75" t="s">
        <v>299</v>
      </c>
      <c r="B69" s="100" t="s">
        <v>263</v>
      </c>
      <c r="C69" s="75" t="s">
        <v>304</v>
      </c>
      <c r="D69" s="99" t="s">
        <v>306</v>
      </c>
      <c r="E69" s="75" t="s">
        <v>301</v>
      </c>
      <c r="F69" s="132"/>
      <c r="G69" s="133" t="s">
        <v>317</v>
      </c>
      <c r="H69" s="134">
        <v>0</v>
      </c>
    </row>
    <row r="70" spans="1:8" ht="16.5" thickBot="1" x14ac:dyDescent="0.3">
      <c r="A70" s="65" t="s">
        <v>300</v>
      </c>
      <c r="B70" s="66" t="s">
        <v>302</v>
      </c>
      <c r="C70" s="65" t="s">
        <v>305</v>
      </c>
      <c r="D70" s="8" t="s">
        <v>307</v>
      </c>
      <c r="E70" s="65" t="s">
        <v>303</v>
      </c>
      <c r="F70" s="65" t="s">
        <v>337</v>
      </c>
      <c r="G70" s="96" t="s">
        <v>327</v>
      </c>
      <c r="H70" s="104">
        <v>186000</v>
      </c>
    </row>
    <row r="71" spans="1:8" x14ac:dyDescent="0.25">
      <c r="A71" s="65" t="s">
        <v>308</v>
      </c>
      <c r="B71" s="64" t="s">
        <v>20</v>
      </c>
      <c r="C71" s="65" t="s">
        <v>311</v>
      </c>
      <c r="D71" s="8" t="s">
        <v>313</v>
      </c>
      <c r="E71" s="65" t="s">
        <v>315</v>
      </c>
      <c r="F71" s="67" t="s">
        <v>328</v>
      </c>
      <c r="G71" s="66" t="s">
        <v>293</v>
      </c>
      <c r="H71" s="140">
        <v>8400</v>
      </c>
    </row>
    <row r="72" spans="1:8" x14ac:dyDescent="0.25">
      <c r="A72" s="6"/>
      <c r="B72" s="102"/>
      <c r="C72" s="6"/>
      <c r="D72" s="9"/>
      <c r="E72" s="6"/>
      <c r="F72" s="69"/>
      <c r="G72" s="68" t="s">
        <v>31</v>
      </c>
      <c r="H72" s="138">
        <v>622.79999999999995</v>
      </c>
    </row>
    <row r="73" spans="1:8" x14ac:dyDescent="0.25">
      <c r="A73" s="6"/>
      <c r="B73" s="102"/>
      <c r="C73" s="6"/>
      <c r="D73" s="9"/>
      <c r="E73" s="6"/>
      <c r="F73" s="69"/>
      <c r="G73" s="68" t="s">
        <v>30</v>
      </c>
      <c r="H73" s="138">
        <v>751</v>
      </c>
    </row>
    <row r="74" spans="1:8" x14ac:dyDescent="0.25">
      <c r="A74" s="6"/>
      <c r="B74" s="102"/>
      <c r="C74" s="6"/>
      <c r="D74" s="9"/>
      <c r="E74" s="6"/>
      <c r="F74" s="69"/>
      <c r="G74" s="68" t="s">
        <v>296</v>
      </c>
      <c r="H74" s="138">
        <v>25145.4</v>
      </c>
    </row>
    <row r="75" spans="1:8" ht="16.5" thickBot="1" x14ac:dyDescent="0.3">
      <c r="A75" s="78"/>
      <c r="B75" s="79"/>
      <c r="C75" s="78"/>
      <c r="D75" s="12"/>
      <c r="E75" s="78"/>
      <c r="F75" s="80"/>
      <c r="G75" s="77" t="s">
        <v>32</v>
      </c>
      <c r="H75" s="139">
        <v>57178.8</v>
      </c>
    </row>
    <row r="76" spans="1:8" ht="16.5" thickBot="1" x14ac:dyDescent="0.3">
      <c r="A76" s="78" t="s">
        <v>309</v>
      </c>
      <c r="B76" s="77" t="s">
        <v>310</v>
      </c>
      <c r="C76" s="78" t="s">
        <v>312</v>
      </c>
      <c r="D76" s="12" t="s">
        <v>314</v>
      </c>
      <c r="E76" s="78" t="s">
        <v>316</v>
      </c>
      <c r="F76" s="78" t="s">
        <v>329</v>
      </c>
      <c r="G76" s="77" t="s">
        <v>320</v>
      </c>
      <c r="H76" s="73">
        <v>270000</v>
      </c>
    </row>
    <row r="77" spans="1:8" ht="16.5" thickBot="1" x14ac:dyDescent="0.3">
      <c r="A77" s="75" t="s">
        <v>325</v>
      </c>
      <c r="B77" s="100" t="s">
        <v>326</v>
      </c>
      <c r="C77" s="75" t="s">
        <v>330</v>
      </c>
      <c r="D77" s="99" t="s">
        <v>331</v>
      </c>
      <c r="E77" s="75" t="s">
        <v>335</v>
      </c>
      <c r="F77" s="75" t="s">
        <v>359</v>
      </c>
      <c r="G77" s="100" t="s">
        <v>283</v>
      </c>
      <c r="H77" s="101">
        <v>248830</v>
      </c>
    </row>
    <row r="78" spans="1:8" ht="16.5" thickBot="1" x14ac:dyDescent="0.3">
      <c r="A78" s="75" t="s">
        <v>332</v>
      </c>
      <c r="B78" s="77" t="s">
        <v>310</v>
      </c>
      <c r="C78" s="75" t="s">
        <v>333</v>
      </c>
      <c r="D78" s="99" t="s">
        <v>338</v>
      </c>
      <c r="E78" s="75" t="s">
        <v>334</v>
      </c>
      <c r="F78" s="75" t="s">
        <v>368</v>
      </c>
      <c r="G78" s="100" t="s">
        <v>149</v>
      </c>
      <c r="H78" s="101">
        <v>285100</v>
      </c>
    </row>
    <row r="79" spans="1:8" ht="16.5" thickBot="1" x14ac:dyDescent="0.3">
      <c r="A79" s="65" t="s">
        <v>343</v>
      </c>
      <c r="B79" s="66" t="s">
        <v>344</v>
      </c>
      <c r="C79" s="65" t="s">
        <v>345</v>
      </c>
      <c r="D79" s="8" t="s">
        <v>346</v>
      </c>
      <c r="E79" s="65" t="s">
        <v>367</v>
      </c>
      <c r="F79" s="65" t="s">
        <v>419</v>
      </c>
      <c r="G79" s="96" t="s">
        <v>418</v>
      </c>
      <c r="H79" s="104">
        <v>510669</v>
      </c>
    </row>
    <row r="80" spans="1:8" x14ac:dyDescent="0.25">
      <c r="A80" s="65" t="s">
        <v>347</v>
      </c>
      <c r="B80" s="64" t="s">
        <v>20</v>
      </c>
      <c r="C80" s="65" t="s">
        <v>348</v>
      </c>
      <c r="D80" s="8" t="s">
        <v>360</v>
      </c>
      <c r="E80" s="65" t="s">
        <v>349</v>
      </c>
      <c r="F80" s="67" t="s">
        <v>386</v>
      </c>
      <c r="G80" s="66" t="s">
        <v>31</v>
      </c>
      <c r="H80" s="140">
        <v>14784.7</v>
      </c>
    </row>
    <row r="81" spans="1:8" x14ac:dyDescent="0.25">
      <c r="A81" s="6"/>
      <c r="B81" s="68"/>
      <c r="C81" s="6"/>
      <c r="D81" s="9"/>
      <c r="E81" s="6"/>
      <c r="F81" s="6"/>
      <c r="G81" s="68" t="s">
        <v>296</v>
      </c>
      <c r="H81" s="95">
        <v>25230.76</v>
      </c>
    </row>
    <row r="82" spans="1:8" x14ac:dyDescent="0.25">
      <c r="A82" s="6"/>
      <c r="B82" s="68"/>
      <c r="C82" s="6"/>
      <c r="D82" s="9"/>
      <c r="E82" s="6"/>
      <c r="F82" s="6"/>
      <c r="G82" s="68" t="s">
        <v>32</v>
      </c>
      <c r="H82" s="95">
        <v>59667.199999999997</v>
      </c>
    </row>
    <row r="83" spans="1:8" x14ac:dyDescent="0.25">
      <c r="A83" s="6"/>
      <c r="B83" s="68"/>
      <c r="C83" s="6"/>
      <c r="D83" s="9"/>
      <c r="E83" s="6"/>
      <c r="F83" s="6"/>
      <c r="G83" s="68" t="s">
        <v>30</v>
      </c>
      <c r="H83" s="95">
        <v>1056</v>
      </c>
    </row>
    <row r="84" spans="1:8" ht="16.5" thickBot="1" x14ac:dyDescent="0.3">
      <c r="A84" s="78"/>
      <c r="B84" s="77"/>
      <c r="C84" s="78"/>
      <c r="D84" s="12"/>
      <c r="E84" s="78"/>
      <c r="F84" s="78"/>
      <c r="G84" s="77" t="s">
        <v>293</v>
      </c>
      <c r="H84" s="73">
        <v>9000</v>
      </c>
    </row>
    <row r="85" spans="1:8" ht="16.5" thickBot="1" x14ac:dyDescent="0.3">
      <c r="A85" s="142" t="s">
        <v>356</v>
      </c>
      <c r="B85" s="143" t="s">
        <v>139</v>
      </c>
      <c r="C85" s="142" t="s">
        <v>357</v>
      </c>
      <c r="D85" s="9" t="s">
        <v>369</v>
      </c>
      <c r="E85" s="142" t="s">
        <v>358</v>
      </c>
      <c r="F85" s="172" t="s">
        <v>409</v>
      </c>
      <c r="G85" s="173" t="s">
        <v>95</v>
      </c>
      <c r="H85" s="174">
        <v>520000</v>
      </c>
    </row>
    <row r="86" spans="1:8" x14ac:dyDescent="0.25">
      <c r="A86" s="162" t="s">
        <v>361</v>
      </c>
      <c r="B86" s="160" t="s">
        <v>362</v>
      </c>
      <c r="C86" s="162" t="s">
        <v>363</v>
      </c>
      <c r="D86" s="8" t="s">
        <v>370</v>
      </c>
      <c r="E86" s="163" t="s">
        <v>372</v>
      </c>
      <c r="F86" s="161" t="s">
        <v>407</v>
      </c>
      <c r="G86" s="167" t="s">
        <v>95</v>
      </c>
      <c r="H86" s="164">
        <v>12560</v>
      </c>
    </row>
    <row r="87" spans="1:8" x14ac:dyDescent="0.25">
      <c r="A87" s="142"/>
      <c r="B87" s="143"/>
      <c r="C87" s="142"/>
      <c r="D87" s="9"/>
      <c r="E87" s="159"/>
      <c r="F87" s="168"/>
      <c r="G87" s="169" t="s">
        <v>94</v>
      </c>
      <c r="H87" s="165">
        <v>12279.23</v>
      </c>
    </row>
    <row r="88" spans="1:8" ht="16.5" thickBot="1" x14ac:dyDescent="0.3">
      <c r="A88" s="144"/>
      <c r="B88" s="145"/>
      <c r="C88" s="144"/>
      <c r="D88" s="12"/>
      <c r="E88" s="146"/>
      <c r="F88" s="170"/>
      <c r="G88" s="171" t="s">
        <v>96</v>
      </c>
      <c r="H88" s="166">
        <v>133137.1</v>
      </c>
    </row>
    <row r="89" spans="1:8" ht="16.5" thickBot="1" x14ac:dyDescent="0.3">
      <c r="A89" s="144" t="s">
        <v>366</v>
      </c>
      <c r="B89" s="145" t="s">
        <v>365</v>
      </c>
      <c r="C89" s="144" t="s">
        <v>364</v>
      </c>
      <c r="D89" s="12" t="s">
        <v>371</v>
      </c>
      <c r="E89" s="146" t="s">
        <v>382</v>
      </c>
      <c r="F89" s="188" t="s">
        <v>420</v>
      </c>
      <c r="G89" s="186" t="s">
        <v>91</v>
      </c>
      <c r="H89" s="187">
        <v>477821.16</v>
      </c>
    </row>
    <row r="90" spans="1:8" ht="16.5" thickBot="1" x14ac:dyDescent="0.3">
      <c r="A90" s="163" t="s">
        <v>376</v>
      </c>
      <c r="B90" s="175" t="s">
        <v>310</v>
      </c>
      <c r="C90" s="163" t="s">
        <v>378</v>
      </c>
      <c r="D90" s="8" t="s">
        <v>384</v>
      </c>
      <c r="E90" s="163" t="s">
        <v>380</v>
      </c>
      <c r="F90" s="161" t="s">
        <v>387</v>
      </c>
      <c r="G90" s="176" t="s">
        <v>320</v>
      </c>
      <c r="H90" s="177">
        <v>298000</v>
      </c>
    </row>
    <row r="91" spans="1:8" x14ac:dyDescent="0.25">
      <c r="A91" s="163" t="s">
        <v>377</v>
      </c>
      <c r="B91" s="184" t="s">
        <v>408</v>
      </c>
      <c r="C91" s="181" t="s">
        <v>379</v>
      </c>
      <c r="D91" s="121" t="s">
        <v>385</v>
      </c>
      <c r="E91" s="181" t="s">
        <v>381</v>
      </c>
      <c r="F91" s="85" t="s">
        <v>412</v>
      </c>
      <c r="G91" s="178" t="s">
        <v>410</v>
      </c>
      <c r="H91" s="140">
        <f>41992+30950+4600</f>
        <v>77542</v>
      </c>
    </row>
    <row r="92" spans="1:8" ht="16.5" thickBot="1" x14ac:dyDescent="0.3">
      <c r="A92" s="146"/>
      <c r="B92" s="185"/>
      <c r="C92" s="182"/>
      <c r="D92" s="183"/>
      <c r="E92" s="182"/>
      <c r="F92" s="180"/>
      <c r="G92" s="179" t="s">
        <v>411</v>
      </c>
      <c r="H92" s="139">
        <f>40998+4625+2198</f>
        <v>47821</v>
      </c>
    </row>
    <row r="93" spans="1:8" ht="16.5" thickBot="1" x14ac:dyDescent="0.3">
      <c r="A93" s="144" t="s">
        <v>392</v>
      </c>
      <c r="B93" s="145" t="s">
        <v>395</v>
      </c>
      <c r="C93" s="146" t="s">
        <v>398</v>
      </c>
      <c r="D93" s="12" t="s">
        <v>399</v>
      </c>
      <c r="E93" s="146" t="s">
        <v>400</v>
      </c>
      <c r="F93" s="189"/>
      <c r="G93" s="190" t="s">
        <v>317</v>
      </c>
      <c r="H93" s="191">
        <v>0</v>
      </c>
    </row>
    <row r="94" spans="1:8" x14ac:dyDescent="0.25">
      <c r="A94" s="142" t="s">
        <v>393</v>
      </c>
      <c r="B94" s="143" t="s">
        <v>396</v>
      </c>
      <c r="C94" s="159" t="s">
        <v>401</v>
      </c>
      <c r="D94" s="9" t="s">
        <v>402</v>
      </c>
      <c r="E94" s="159" t="s">
        <v>403</v>
      </c>
      <c r="F94" s="69" t="s">
        <v>413</v>
      </c>
      <c r="G94" s="94" t="s">
        <v>88</v>
      </c>
      <c r="H94" s="95">
        <v>1800</v>
      </c>
    </row>
    <row r="95" spans="1:8" x14ac:dyDescent="0.25">
      <c r="A95" s="142"/>
      <c r="B95" s="143"/>
      <c r="C95" s="159"/>
      <c r="D95" s="9"/>
      <c r="E95" s="159"/>
      <c r="F95" s="69"/>
      <c r="G95" s="94" t="s">
        <v>90</v>
      </c>
      <c r="H95" s="95">
        <v>132420</v>
      </c>
    </row>
    <row r="96" spans="1:8" ht="16.5" thickBot="1" x14ac:dyDescent="0.3">
      <c r="A96" s="142"/>
      <c r="B96" s="143"/>
      <c r="C96" s="159"/>
      <c r="D96" s="9"/>
      <c r="E96" s="159"/>
      <c r="F96" s="69"/>
      <c r="G96" s="94" t="s">
        <v>89</v>
      </c>
      <c r="H96" s="95">
        <v>46035</v>
      </c>
    </row>
    <row r="97" spans="1:8" ht="16.5" thickBot="1" x14ac:dyDescent="0.3">
      <c r="A97" s="162" t="s">
        <v>394</v>
      </c>
      <c r="B97" s="160" t="s">
        <v>397</v>
      </c>
      <c r="C97" s="163" t="s">
        <v>404</v>
      </c>
      <c r="D97" s="8" t="s">
        <v>405</v>
      </c>
      <c r="E97" s="163" t="s">
        <v>406</v>
      </c>
      <c r="F97" s="67" t="s">
        <v>426</v>
      </c>
      <c r="G97" s="96" t="s">
        <v>54</v>
      </c>
      <c r="H97" s="104">
        <v>188500</v>
      </c>
    </row>
    <row r="98" spans="1:8" x14ac:dyDescent="0.25">
      <c r="A98" s="163" t="s">
        <v>414</v>
      </c>
      <c r="B98" s="193" t="s">
        <v>20</v>
      </c>
      <c r="C98" s="163" t="s">
        <v>415</v>
      </c>
      <c r="D98" s="8" t="s">
        <v>417</v>
      </c>
      <c r="E98" s="163" t="s">
        <v>416</v>
      </c>
      <c r="F98" s="161" t="s">
        <v>432</v>
      </c>
      <c r="G98" s="167" t="s">
        <v>425</v>
      </c>
      <c r="H98" s="164">
        <v>11900</v>
      </c>
    </row>
    <row r="99" spans="1:8" x14ac:dyDescent="0.25">
      <c r="A99" s="159"/>
      <c r="B99" s="192"/>
      <c r="C99" s="159"/>
      <c r="D99" s="9"/>
      <c r="E99" s="159"/>
      <c r="F99" s="168"/>
      <c r="G99" s="169" t="s">
        <v>31</v>
      </c>
      <c r="H99" s="165">
        <v>4297.8</v>
      </c>
    </row>
    <row r="100" spans="1:8" x14ac:dyDescent="0.25">
      <c r="A100" s="159"/>
      <c r="B100" s="192"/>
      <c r="C100" s="159"/>
      <c r="D100" s="9"/>
      <c r="E100" s="159"/>
      <c r="F100" s="168"/>
      <c r="G100" s="169" t="s">
        <v>30</v>
      </c>
      <c r="H100" s="165">
        <v>2232</v>
      </c>
    </row>
    <row r="101" spans="1:8" ht="16.5" thickBot="1" x14ac:dyDescent="0.3">
      <c r="A101" s="146"/>
      <c r="B101" s="194"/>
      <c r="C101" s="146"/>
      <c r="D101" s="12"/>
      <c r="E101" s="146"/>
      <c r="F101" s="170"/>
      <c r="G101" s="171" t="s">
        <v>32</v>
      </c>
      <c r="H101" s="166">
        <v>74929.5</v>
      </c>
    </row>
    <row r="102" spans="1:8" ht="16.5" thickBot="1" x14ac:dyDescent="0.3">
      <c r="A102" s="142" t="s">
        <v>421</v>
      </c>
      <c r="B102" s="143" t="s">
        <v>310</v>
      </c>
      <c r="C102" s="142" t="s">
        <v>422</v>
      </c>
      <c r="D102" s="9" t="s">
        <v>433</v>
      </c>
      <c r="E102" s="159" t="s">
        <v>423</v>
      </c>
      <c r="F102" s="172" t="s">
        <v>434</v>
      </c>
      <c r="G102" s="173" t="s">
        <v>149</v>
      </c>
      <c r="H102" s="174">
        <v>334400</v>
      </c>
    </row>
    <row r="103" spans="1:8" x14ac:dyDescent="0.25">
      <c r="A103" s="162" t="s">
        <v>441</v>
      </c>
      <c r="B103" s="160" t="s">
        <v>444</v>
      </c>
      <c r="C103" s="162" t="s">
        <v>442</v>
      </c>
      <c r="D103" s="8" t="s">
        <v>448</v>
      </c>
      <c r="E103" s="162" t="s">
        <v>443</v>
      </c>
      <c r="F103" s="161" t="s">
        <v>494</v>
      </c>
      <c r="G103" s="167" t="s">
        <v>95</v>
      </c>
      <c r="H103" s="164">
        <v>342240</v>
      </c>
    </row>
    <row r="104" spans="1:8" ht="16.5" thickBot="1" x14ac:dyDescent="0.3">
      <c r="A104" s="144"/>
      <c r="B104" s="145"/>
      <c r="C104" s="144"/>
      <c r="D104" s="12"/>
      <c r="E104" s="144"/>
      <c r="F104" s="170"/>
      <c r="G104" s="171" t="s">
        <v>96</v>
      </c>
      <c r="H104" s="166">
        <v>65120</v>
      </c>
    </row>
    <row r="105" spans="1:8" ht="16.5" thickBot="1" x14ac:dyDescent="0.3">
      <c r="A105" s="144" t="s">
        <v>445</v>
      </c>
      <c r="B105" s="145" t="s">
        <v>310</v>
      </c>
      <c r="C105" s="144" t="s">
        <v>446</v>
      </c>
      <c r="D105" s="12" t="s">
        <v>452</v>
      </c>
      <c r="E105" s="144" t="s">
        <v>447</v>
      </c>
      <c r="F105" s="188" t="s">
        <v>462</v>
      </c>
      <c r="G105" s="186" t="s">
        <v>456</v>
      </c>
      <c r="H105" s="187">
        <v>331800</v>
      </c>
    </row>
    <row r="106" spans="1:8" ht="16.5" thickBot="1" x14ac:dyDescent="0.3">
      <c r="A106" s="162" t="s">
        <v>449</v>
      </c>
      <c r="B106" s="160" t="s">
        <v>450</v>
      </c>
      <c r="C106" s="162" t="s">
        <v>451</v>
      </c>
      <c r="D106" s="8" t="s">
        <v>453</v>
      </c>
      <c r="E106" s="163" t="s">
        <v>454</v>
      </c>
      <c r="F106" s="161" t="s">
        <v>491</v>
      </c>
      <c r="G106" s="176" t="s">
        <v>492</v>
      </c>
      <c r="H106" s="177">
        <v>137811.07</v>
      </c>
    </row>
    <row r="107" spans="1:8" x14ac:dyDescent="0.25">
      <c r="A107" s="163" t="s">
        <v>457</v>
      </c>
      <c r="B107" s="193" t="s">
        <v>458</v>
      </c>
      <c r="C107" s="163" t="s">
        <v>459</v>
      </c>
      <c r="D107" s="8" t="s">
        <v>460</v>
      </c>
      <c r="E107" s="163" t="s">
        <v>461</v>
      </c>
      <c r="F107" s="161" t="s">
        <v>520</v>
      </c>
      <c r="G107" s="167" t="s">
        <v>511</v>
      </c>
      <c r="H107" s="177">
        <v>248180</v>
      </c>
    </row>
    <row r="108" spans="1:8" ht="16.5" thickBot="1" x14ac:dyDescent="0.3">
      <c r="A108" s="159"/>
      <c r="B108" s="192"/>
      <c r="C108" s="159"/>
      <c r="D108" s="9"/>
      <c r="E108" s="159"/>
      <c r="F108" s="168"/>
      <c r="G108" s="169" t="s">
        <v>512</v>
      </c>
      <c r="H108" s="174">
        <v>132342</v>
      </c>
    </row>
    <row r="109" spans="1:8" x14ac:dyDescent="0.25">
      <c r="A109" s="201" t="s">
        <v>465</v>
      </c>
      <c r="B109" s="206" t="s">
        <v>77</v>
      </c>
      <c r="C109" s="202" t="s">
        <v>466</v>
      </c>
      <c r="D109" s="10" t="s">
        <v>486</v>
      </c>
      <c r="E109" s="202" t="s">
        <v>467</v>
      </c>
      <c r="F109" s="163" t="s">
        <v>526</v>
      </c>
      <c r="G109" s="193" t="s">
        <v>125</v>
      </c>
      <c r="H109" s="177">
        <v>204783.37</v>
      </c>
    </row>
    <row r="110" spans="1:8" x14ac:dyDescent="0.25">
      <c r="A110" s="203"/>
      <c r="B110" s="207"/>
      <c r="C110" s="200"/>
      <c r="D110" s="15"/>
      <c r="E110" s="200"/>
      <c r="F110" s="159"/>
      <c r="G110" s="192" t="s">
        <v>58</v>
      </c>
      <c r="H110" s="174">
        <v>101145.94</v>
      </c>
    </row>
    <row r="111" spans="1:8" x14ac:dyDescent="0.25">
      <c r="A111" s="203"/>
      <c r="B111" s="207"/>
      <c r="C111" s="200"/>
      <c r="D111" s="15"/>
      <c r="E111" s="200"/>
      <c r="F111" s="159"/>
      <c r="G111" s="192" t="s">
        <v>523</v>
      </c>
      <c r="H111" s="174">
        <v>50405.05</v>
      </c>
    </row>
    <row r="112" spans="1:8" x14ac:dyDescent="0.25">
      <c r="A112" s="203"/>
      <c r="B112" s="207"/>
      <c r="C112" s="200"/>
      <c r="D112" s="15"/>
      <c r="E112" s="200"/>
      <c r="F112" s="159"/>
      <c r="G112" s="192" t="s">
        <v>152</v>
      </c>
      <c r="H112" s="174">
        <v>35121.300000000003</v>
      </c>
    </row>
    <row r="113" spans="1:8" x14ac:dyDescent="0.25">
      <c r="A113" s="203"/>
      <c r="B113" s="207"/>
      <c r="C113" s="200"/>
      <c r="D113" s="15"/>
      <c r="E113" s="200"/>
      <c r="F113" s="159"/>
      <c r="G113" s="192" t="s">
        <v>524</v>
      </c>
      <c r="H113" s="174">
        <v>37855</v>
      </c>
    </row>
    <row r="114" spans="1:8" ht="16.5" thickBot="1" x14ac:dyDescent="0.3">
      <c r="A114" s="204"/>
      <c r="B114" s="208"/>
      <c r="C114" s="205"/>
      <c r="D114" s="11"/>
      <c r="E114" s="205"/>
      <c r="F114" s="146"/>
      <c r="G114" s="194" t="s">
        <v>150</v>
      </c>
      <c r="H114" s="187">
        <v>10253.700000000001</v>
      </c>
    </row>
    <row r="115" spans="1:8" ht="16.5" thickBot="1" x14ac:dyDescent="0.3">
      <c r="A115" s="142" t="s">
        <v>468</v>
      </c>
      <c r="B115" s="143" t="s">
        <v>469</v>
      </c>
      <c r="C115" s="142" t="s">
        <v>470</v>
      </c>
      <c r="D115" s="151" t="s">
        <v>471</v>
      </c>
      <c r="E115" s="159" t="s">
        <v>493</v>
      </c>
      <c r="F115" s="172" t="s">
        <v>518</v>
      </c>
      <c r="G115" s="173" t="s">
        <v>54</v>
      </c>
      <c r="H115" s="174">
        <v>275000</v>
      </c>
    </row>
    <row r="116" spans="1:8" x14ac:dyDescent="0.25">
      <c r="A116" s="163" t="s">
        <v>472</v>
      </c>
      <c r="B116" s="184" t="s">
        <v>473</v>
      </c>
      <c r="C116" s="181" t="s">
        <v>474</v>
      </c>
      <c r="D116" s="121" t="s">
        <v>487</v>
      </c>
      <c r="E116" s="181" t="s">
        <v>484</v>
      </c>
      <c r="F116" s="163" t="s">
        <v>521</v>
      </c>
      <c r="G116" s="184" t="s">
        <v>519</v>
      </c>
      <c r="H116" s="164">
        <v>64406.36</v>
      </c>
    </row>
    <row r="117" spans="1:8" ht="16.5" thickBot="1" x14ac:dyDescent="0.3">
      <c r="A117" s="146"/>
      <c r="B117" s="185"/>
      <c r="C117" s="182"/>
      <c r="D117" s="183"/>
      <c r="E117" s="182"/>
      <c r="F117" s="199"/>
      <c r="G117" s="185" t="s">
        <v>12</v>
      </c>
      <c r="H117" s="166">
        <v>88484.5</v>
      </c>
    </row>
    <row r="118" spans="1:8" ht="16.5" thickBot="1" x14ac:dyDescent="0.3">
      <c r="A118" s="142" t="s">
        <v>475</v>
      </c>
      <c r="B118" s="143" t="s">
        <v>476</v>
      </c>
      <c r="C118" s="142" t="s">
        <v>477</v>
      </c>
      <c r="D118" s="151" t="s">
        <v>488</v>
      </c>
      <c r="E118" s="142" t="s">
        <v>485</v>
      </c>
      <c r="F118" s="172" t="s">
        <v>527</v>
      </c>
      <c r="G118" s="173" t="s">
        <v>525</v>
      </c>
      <c r="H118" s="174">
        <v>181400</v>
      </c>
    </row>
    <row r="119" spans="1:8" x14ac:dyDescent="0.25">
      <c r="A119" s="162" t="s">
        <v>478</v>
      </c>
      <c r="B119" s="160" t="s">
        <v>20</v>
      </c>
      <c r="C119" s="162" t="s">
        <v>479</v>
      </c>
      <c r="D119" s="152" t="s">
        <v>489</v>
      </c>
      <c r="E119" s="162" t="s">
        <v>480</v>
      </c>
      <c r="F119" s="161" t="s">
        <v>508</v>
      </c>
      <c r="G119" s="167" t="s">
        <v>32</v>
      </c>
      <c r="H119" s="177">
        <v>69719.88</v>
      </c>
    </row>
    <row r="120" spans="1:8" x14ac:dyDescent="0.25">
      <c r="A120" s="142"/>
      <c r="B120" s="143"/>
      <c r="C120" s="142"/>
      <c r="D120" s="151"/>
      <c r="E120" s="142"/>
      <c r="F120" s="168"/>
      <c r="G120" s="169" t="s">
        <v>295</v>
      </c>
      <c r="H120" s="174">
        <v>21430</v>
      </c>
    </row>
    <row r="121" spans="1:8" x14ac:dyDescent="0.25">
      <c r="A121" s="142"/>
      <c r="B121" s="143"/>
      <c r="C121" s="142"/>
      <c r="D121" s="151"/>
      <c r="E121" s="142"/>
      <c r="F121" s="168"/>
      <c r="G121" s="169" t="s">
        <v>296</v>
      </c>
      <c r="H121" s="174">
        <v>98868.800000000003</v>
      </c>
    </row>
    <row r="122" spans="1:8" x14ac:dyDescent="0.25">
      <c r="A122" s="142"/>
      <c r="B122" s="143"/>
      <c r="C122" s="142"/>
      <c r="D122" s="151"/>
      <c r="E122" s="142"/>
      <c r="F122" s="168"/>
      <c r="G122" s="169" t="s">
        <v>496</v>
      </c>
      <c r="H122" s="174">
        <v>21244</v>
      </c>
    </row>
    <row r="123" spans="1:8" ht="16.5" thickBot="1" x14ac:dyDescent="0.3">
      <c r="A123" s="142"/>
      <c r="B123" s="143"/>
      <c r="C123" s="142"/>
      <c r="D123" s="151"/>
      <c r="E123" s="142"/>
      <c r="F123" s="168"/>
      <c r="G123" s="169" t="s">
        <v>497</v>
      </c>
      <c r="H123" s="174">
        <v>144</v>
      </c>
    </row>
    <row r="124" spans="1:8" x14ac:dyDescent="0.25">
      <c r="A124" s="162" t="s">
        <v>481</v>
      </c>
      <c r="B124" s="160" t="s">
        <v>482</v>
      </c>
      <c r="C124" s="162" t="s">
        <v>483</v>
      </c>
      <c r="D124" s="152" t="s">
        <v>490</v>
      </c>
      <c r="E124" s="162" t="s">
        <v>522</v>
      </c>
      <c r="F124" s="161" t="s">
        <v>559</v>
      </c>
      <c r="G124" s="167" t="s">
        <v>558</v>
      </c>
      <c r="H124" s="164">
        <v>3800</v>
      </c>
    </row>
    <row r="125" spans="1:8" x14ac:dyDescent="0.25">
      <c r="A125" s="142"/>
      <c r="B125" s="143"/>
      <c r="C125" s="142"/>
      <c r="D125" s="151"/>
      <c r="E125" s="142"/>
      <c r="F125" s="172"/>
      <c r="G125" s="169" t="s">
        <v>94</v>
      </c>
      <c r="H125" s="165">
        <v>4024.39</v>
      </c>
    </row>
    <row r="126" spans="1:8" ht="16.5" thickBot="1" x14ac:dyDescent="0.3">
      <c r="A126" s="144"/>
      <c r="B126" s="145"/>
      <c r="C126" s="144"/>
      <c r="D126" s="153"/>
      <c r="E126" s="144"/>
      <c r="F126" s="188"/>
      <c r="G126" s="171" t="s">
        <v>95</v>
      </c>
      <c r="H126" s="166">
        <v>230882</v>
      </c>
    </row>
    <row r="127" spans="1:8" ht="16.5" thickBot="1" x14ac:dyDescent="0.3">
      <c r="A127" s="142" t="s">
        <v>498</v>
      </c>
      <c r="B127" s="143" t="s">
        <v>310</v>
      </c>
      <c r="C127" s="159" t="s">
        <v>503</v>
      </c>
      <c r="D127" s="151" t="s">
        <v>507</v>
      </c>
      <c r="E127" s="159" t="s">
        <v>502</v>
      </c>
      <c r="F127" s="172" t="s">
        <v>509</v>
      </c>
      <c r="G127" s="173" t="s">
        <v>510</v>
      </c>
      <c r="H127" s="174">
        <v>349800</v>
      </c>
    </row>
    <row r="128" spans="1:8" x14ac:dyDescent="0.25">
      <c r="A128" s="162" t="s">
        <v>499</v>
      </c>
      <c r="B128" s="160" t="s">
        <v>513</v>
      </c>
      <c r="C128" s="162" t="s">
        <v>500</v>
      </c>
      <c r="D128" s="152" t="s">
        <v>501</v>
      </c>
      <c r="E128" s="162" t="s">
        <v>506</v>
      </c>
      <c r="F128" s="161" t="s">
        <v>573</v>
      </c>
      <c r="G128" s="167" t="s">
        <v>155</v>
      </c>
      <c r="H128" s="164">
        <v>4500</v>
      </c>
    </row>
    <row r="129" spans="1:8" x14ac:dyDescent="0.25">
      <c r="A129" s="142"/>
      <c r="B129" s="143"/>
      <c r="C129" s="142"/>
      <c r="D129" s="151"/>
      <c r="E129" s="142"/>
      <c r="F129" s="172"/>
      <c r="G129" s="169" t="s">
        <v>58</v>
      </c>
      <c r="H129" s="165">
        <v>186934.94</v>
      </c>
    </row>
    <row r="130" spans="1:8" ht="16.5" thickBot="1" x14ac:dyDescent="0.3">
      <c r="A130" s="142"/>
      <c r="B130" s="143"/>
      <c r="C130" s="142"/>
      <c r="D130" s="151"/>
      <c r="E130" s="142"/>
      <c r="F130" s="172"/>
      <c r="G130" s="169" t="s">
        <v>57</v>
      </c>
      <c r="H130" s="165">
        <v>287144.38</v>
      </c>
    </row>
    <row r="131" spans="1:8" x14ac:dyDescent="0.25">
      <c r="A131" s="162" t="s">
        <v>504</v>
      </c>
      <c r="B131" s="160" t="s">
        <v>505</v>
      </c>
      <c r="C131" s="163" t="s">
        <v>515</v>
      </c>
      <c r="D131" s="8" t="s">
        <v>516</v>
      </c>
      <c r="E131" s="163" t="s">
        <v>517</v>
      </c>
      <c r="F131" s="161" t="s">
        <v>596</v>
      </c>
      <c r="G131" s="167" t="s">
        <v>58</v>
      </c>
      <c r="H131" s="164">
        <v>72411.490000000005</v>
      </c>
    </row>
    <row r="132" spans="1:8" ht="16.5" thickBot="1" x14ac:dyDescent="0.3">
      <c r="A132" s="144"/>
      <c r="B132" s="145"/>
      <c r="C132" s="146"/>
      <c r="D132" s="12"/>
      <c r="E132" s="146"/>
      <c r="F132" s="188"/>
      <c r="G132" s="171" t="s">
        <v>590</v>
      </c>
      <c r="H132" s="166">
        <v>155505.64000000001</v>
      </c>
    </row>
    <row r="133" spans="1:8" ht="16.5" thickBot="1" x14ac:dyDescent="0.3">
      <c r="A133" s="142" t="s">
        <v>528</v>
      </c>
      <c r="B133" s="143" t="s">
        <v>310</v>
      </c>
      <c r="C133" s="142" t="s">
        <v>532</v>
      </c>
      <c r="D133" s="151" t="s">
        <v>534</v>
      </c>
      <c r="E133" s="142" t="s">
        <v>535</v>
      </c>
      <c r="F133" s="172" t="s">
        <v>553</v>
      </c>
      <c r="G133" s="173" t="s">
        <v>320</v>
      </c>
      <c r="H133" s="174">
        <v>349700</v>
      </c>
    </row>
    <row r="134" spans="1:8" x14ac:dyDescent="0.25">
      <c r="A134" s="162" t="s">
        <v>529</v>
      </c>
      <c r="B134" s="193" t="s">
        <v>537</v>
      </c>
      <c r="C134" s="162" t="s">
        <v>533</v>
      </c>
      <c r="D134" s="8" t="s">
        <v>547</v>
      </c>
      <c r="E134" s="162" t="s">
        <v>536</v>
      </c>
      <c r="F134" s="161" t="s">
        <v>570</v>
      </c>
      <c r="G134" s="167" t="s">
        <v>90</v>
      </c>
      <c r="H134" s="164">
        <v>63751.66</v>
      </c>
    </row>
    <row r="135" spans="1:8" x14ac:dyDescent="0.25">
      <c r="A135" s="142"/>
      <c r="B135" s="192"/>
      <c r="C135" s="142"/>
      <c r="D135" s="9"/>
      <c r="E135" s="142"/>
      <c r="F135" s="172"/>
      <c r="G135" s="169" t="s">
        <v>88</v>
      </c>
      <c r="H135" s="165">
        <v>120730</v>
      </c>
    </row>
    <row r="136" spans="1:8" ht="16.5" thickBot="1" x14ac:dyDescent="0.3">
      <c r="A136" s="144"/>
      <c r="B136" s="194"/>
      <c r="C136" s="144"/>
      <c r="D136" s="12"/>
      <c r="E136" s="144"/>
      <c r="F136" s="188"/>
      <c r="G136" s="171" t="s">
        <v>89</v>
      </c>
      <c r="H136" s="166">
        <v>1330</v>
      </c>
    </row>
    <row r="137" spans="1:8" x14ac:dyDescent="0.25">
      <c r="A137" s="142" t="s">
        <v>531</v>
      </c>
      <c r="B137" s="192" t="s">
        <v>538</v>
      </c>
      <c r="C137" s="142" t="s">
        <v>551</v>
      </c>
      <c r="D137" s="9" t="s">
        <v>548</v>
      </c>
      <c r="E137" s="142" t="s">
        <v>572</v>
      </c>
      <c r="F137" s="172" t="s">
        <v>580</v>
      </c>
      <c r="G137" s="173" t="s">
        <v>577</v>
      </c>
      <c r="H137" s="174">
        <v>439671.98</v>
      </c>
    </row>
    <row r="138" spans="1:8" ht="16.5" thickBot="1" x14ac:dyDescent="0.3">
      <c r="A138" s="142"/>
      <c r="B138" s="192"/>
      <c r="C138" s="142"/>
      <c r="D138" s="9"/>
      <c r="E138" s="142"/>
      <c r="F138" s="172"/>
      <c r="G138" s="173" t="s">
        <v>12</v>
      </c>
      <c r="H138" s="174">
        <v>63820</v>
      </c>
    </row>
    <row r="139" spans="1:8" ht="16.5" thickBot="1" x14ac:dyDescent="0.3">
      <c r="A139" s="162" t="s">
        <v>530</v>
      </c>
      <c r="B139" s="160" t="s">
        <v>568</v>
      </c>
      <c r="C139" s="162" t="s">
        <v>552</v>
      </c>
      <c r="D139" s="8" t="s">
        <v>549</v>
      </c>
      <c r="E139" s="163" t="s">
        <v>571</v>
      </c>
      <c r="F139" s="161" t="s">
        <v>597</v>
      </c>
      <c r="G139" s="176" t="s">
        <v>592</v>
      </c>
      <c r="H139" s="177">
        <v>578250</v>
      </c>
    </row>
    <row r="140" spans="1:8" x14ac:dyDescent="0.25">
      <c r="A140" s="163" t="s">
        <v>539</v>
      </c>
      <c r="B140" s="160" t="s">
        <v>20</v>
      </c>
      <c r="C140" s="163" t="s">
        <v>562</v>
      </c>
      <c r="D140" s="8" t="s">
        <v>554</v>
      </c>
      <c r="E140" s="163" t="s">
        <v>555</v>
      </c>
      <c r="F140" s="161" t="s">
        <v>591</v>
      </c>
      <c r="G140" s="167" t="s">
        <v>32</v>
      </c>
      <c r="H140" s="164">
        <v>9200</v>
      </c>
    </row>
    <row r="141" spans="1:8" x14ac:dyDescent="0.25">
      <c r="A141" s="142"/>
      <c r="B141" s="143"/>
      <c r="C141" s="159"/>
      <c r="D141" s="9"/>
      <c r="E141" s="159"/>
      <c r="F141" s="172"/>
      <c r="G141" s="169" t="s">
        <v>496</v>
      </c>
      <c r="H141" s="165">
        <v>23249.4</v>
      </c>
    </row>
    <row r="142" spans="1:8" x14ac:dyDescent="0.25">
      <c r="A142" s="142"/>
      <c r="B142" s="143"/>
      <c r="C142" s="159"/>
      <c r="D142" s="9"/>
      <c r="E142" s="159"/>
      <c r="F142" s="172"/>
      <c r="G142" s="169" t="s">
        <v>295</v>
      </c>
      <c r="H142" s="165">
        <v>30326</v>
      </c>
    </row>
    <row r="143" spans="1:8" ht="16.5" thickBot="1" x14ac:dyDescent="0.3">
      <c r="A143" s="144"/>
      <c r="B143" s="145"/>
      <c r="C143" s="146"/>
      <c r="D143" s="12"/>
      <c r="E143" s="146"/>
      <c r="F143" s="188"/>
      <c r="G143" s="171" t="s">
        <v>296</v>
      </c>
      <c r="H143" s="215">
        <f>107518.1+38798.5</f>
        <v>146316.6</v>
      </c>
    </row>
    <row r="144" spans="1:8" x14ac:dyDescent="0.25">
      <c r="A144" s="142" t="s">
        <v>540</v>
      </c>
      <c r="B144" s="143" t="s">
        <v>560</v>
      </c>
      <c r="C144" s="142" t="s">
        <v>561</v>
      </c>
      <c r="D144" s="151" t="s">
        <v>563</v>
      </c>
      <c r="E144" s="142" t="s">
        <v>564</v>
      </c>
      <c r="F144" s="172" t="s">
        <v>618</v>
      </c>
      <c r="G144" s="173" t="s">
        <v>375</v>
      </c>
      <c r="H144" s="177">
        <v>38550</v>
      </c>
    </row>
    <row r="145" spans="1:8" x14ac:dyDescent="0.25">
      <c r="A145" s="142"/>
      <c r="B145" s="143"/>
      <c r="C145" s="142"/>
      <c r="D145" s="151"/>
      <c r="E145" s="142"/>
      <c r="F145" s="172"/>
      <c r="G145" s="173" t="s">
        <v>605</v>
      </c>
      <c r="H145" s="174">
        <v>235560</v>
      </c>
    </row>
    <row r="146" spans="1:8" ht="16.5" thickBot="1" x14ac:dyDescent="0.3">
      <c r="A146" s="142"/>
      <c r="B146" s="143"/>
      <c r="C146" s="142"/>
      <c r="D146" s="151"/>
      <c r="E146" s="142"/>
      <c r="F146" s="172"/>
      <c r="G146" s="173" t="s">
        <v>604</v>
      </c>
      <c r="H146" s="187">
        <v>283200</v>
      </c>
    </row>
    <row r="147" spans="1:8" x14ac:dyDescent="0.25">
      <c r="A147" s="162" t="s">
        <v>541</v>
      </c>
      <c r="B147" s="193" t="s">
        <v>458</v>
      </c>
      <c r="C147" s="162" t="s">
        <v>566</v>
      </c>
      <c r="D147" s="8" t="s">
        <v>569</v>
      </c>
      <c r="E147" s="163" t="s">
        <v>567</v>
      </c>
      <c r="F147" s="161" t="s">
        <v>598</v>
      </c>
      <c r="G147" s="167" t="s">
        <v>512</v>
      </c>
      <c r="H147" s="164">
        <v>18648</v>
      </c>
    </row>
    <row r="148" spans="1:8" x14ac:dyDescent="0.25">
      <c r="A148" s="142"/>
      <c r="B148" s="192"/>
      <c r="C148" s="142"/>
      <c r="D148" s="9"/>
      <c r="E148" s="159"/>
      <c r="F148" s="172"/>
      <c r="G148" s="169" t="s">
        <v>599</v>
      </c>
      <c r="H148" s="165">
        <v>69740</v>
      </c>
    </row>
    <row r="149" spans="1:8" ht="16.5" thickBot="1" x14ac:dyDescent="0.3">
      <c r="A149" s="144"/>
      <c r="B149" s="194"/>
      <c r="C149" s="144"/>
      <c r="D149" s="12"/>
      <c r="E149" s="146"/>
      <c r="F149" s="188"/>
      <c r="G149" s="171" t="s">
        <v>511</v>
      </c>
      <c r="H149" s="166">
        <v>169306</v>
      </c>
    </row>
    <row r="150" spans="1:8" ht="16.5" thickBot="1" x14ac:dyDescent="0.3">
      <c r="A150" s="144" t="s">
        <v>550</v>
      </c>
      <c r="B150" s="145" t="s">
        <v>574</v>
      </c>
      <c r="C150" s="146" t="s">
        <v>576</v>
      </c>
      <c r="D150" s="12" t="s">
        <v>585</v>
      </c>
      <c r="E150" s="144" t="s">
        <v>575</v>
      </c>
      <c r="F150" s="188" t="s">
        <v>586</v>
      </c>
      <c r="G150" s="186" t="s">
        <v>11</v>
      </c>
      <c r="H150" s="187">
        <v>524700</v>
      </c>
    </row>
    <row r="151" spans="1:8" x14ac:dyDescent="0.25">
      <c r="A151" s="142" t="s">
        <v>578</v>
      </c>
      <c r="B151" s="143" t="s">
        <v>581</v>
      </c>
      <c r="C151" s="142" t="s">
        <v>583</v>
      </c>
      <c r="D151" s="151" t="s">
        <v>587</v>
      </c>
      <c r="E151" s="142" t="s">
        <v>588</v>
      </c>
      <c r="F151" s="172" t="s">
        <v>608</v>
      </c>
      <c r="G151" s="173" t="s">
        <v>600</v>
      </c>
      <c r="H151" s="174">
        <v>115770</v>
      </c>
    </row>
    <row r="152" spans="1:8" ht="16.5" thickBot="1" x14ac:dyDescent="0.3">
      <c r="A152" s="142"/>
      <c r="B152" s="143"/>
      <c r="C152" s="142"/>
      <c r="D152" s="151"/>
      <c r="E152" s="142"/>
      <c r="F152" s="168"/>
      <c r="G152" s="173" t="s">
        <v>601</v>
      </c>
      <c r="H152" s="174">
        <v>315750.18</v>
      </c>
    </row>
    <row r="153" spans="1:8" ht="16.5" thickBot="1" x14ac:dyDescent="0.3">
      <c r="A153" s="197" t="s">
        <v>579</v>
      </c>
      <c r="B153" s="210" t="s">
        <v>582</v>
      </c>
      <c r="C153" s="197" t="s">
        <v>584</v>
      </c>
      <c r="D153" s="112" t="s">
        <v>615</v>
      </c>
      <c r="E153" s="197" t="s">
        <v>589</v>
      </c>
      <c r="F153" s="217" t="s">
        <v>616</v>
      </c>
      <c r="G153" s="218" t="s">
        <v>63</v>
      </c>
      <c r="H153" s="219">
        <v>162735</v>
      </c>
    </row>
    <row r="154" spans="1:8" ht="16.5" thickBot="1" x14ac:dyDescent="0.3">
      <c r="A154" s="162" t="s">
        <v>606</v>
      </c>
      <c r="B154" s="160" t="s">
        <v>574</v>
      </c>
      <c r="C154" s="162" t="s">
        <v>609</v>
      </c>
      <c r="D154" s="152" t="s">
        <v>611</v>
      </c>
      <c r="E154" s="162" t="s">
        <v>612</v>
      </c>
      <c r="F154" s="161" t="s">
        <v>613</v>
      </c>
      <c r="G154" s="176" t="s">
        <v>320</v>
      </c>
      <c r="H154" s="177">
        <v>523500</v>
      </c>
    </row>
    <row r="155" spans="1:8" x14ac:dyDescent="0.25">
      <c r="A155" s="162" t="s">
        <v>607</v>
      </c>
      <c r="B155" s="160" t="s">
        <v>20</v>
      </c>
      <c r="C155" s="162" t="s">
        <v>610</v>
      </c>
      <c r="D155" s="8" t="s">
        <v>617</v>
      </c>
      <c r="E155" s="162" t="s">
        <v>614</v>
      </c>
      <c r="F155" s="161" t="s">
        <v>620</v>
      </c>
      <c r="G155" s="206" t="s">
        <v>425</v>
      </c>
      <c r="H155" s="220">
        <v>9000</v>
      </c>
    </row>
    <row r="156" spans="1:8" x14ac:dyDescent="0.25">
      <c r="G156" s="207" t="s">
        <v>496</v>
      </c>
      <c r="H156" s="221">
        <v>8983</v>
      </c>
    </row>
    <row r="157" spans="1:8" x14ac:dyDescent="0.25">
      <c r="G157" s="207" t="s">
        <v>32</v>
      </c>
      <c r="H157" s="221">
        <v>54080.959999999999</v>
      </c>
    </row>
    <row r="158" spans="1:8" ht="16.5" thickBot="1" x14ac:dyDescent="0.3">
      <c r="G158" s="207" t="s">
        <v>296</v>
      </c>
      <c r="H158" s="221">
        <v>111666.4</v>
      </c>
    </row>
    <row r="159" spans="1:8" ht="16.5" thickBot="1" x14ac:dyDescent="0.3">
      <c r="A159" s="197" t="s">
        <v>619</v>
      </c>
      <c r="B159" s="210" t="s">
        <v>574</v>
      </c>
      <c r="C159" s="197" t="s">
        <v>621</v>
      </c>
      <c r="D159" s="112" t="s">
        <v>623</v>
      </c>
      <c r="E159" s="197" t="s">
        <v>622</v>
      </c>
      <c r="F159" s="217" t="s">
        <v>624</v>
      </c>
      <c r="G159" s="223" t="s">
        <v>11</v>
      </c>
      <c r="H159" s="224">
        <v>521970</v>
      </c>
    </row>
    <row r="160" spans="1:8" ht="16.5" thickBot="1" x14ac:dyDescent="0.3"/>
    <row r="161" spans="8:8" ht="16.5" thickBot="1" x14ac:dyDescent="0.3">
      <c r="H161" s="222">
        <f>SUM(H2:H159)</f>
        <v>21516357.980000004</v>
      </c>
    </row>
  </sheetData>
  <pageMargins left="0.17" right="0.17" top="0.39" bottom="0.17" header="0.17" footer="0.17"/>
  <pageSetup paperSize="9" scale="65" fitToHeight="0" orientation="landscape" r:id="rId1"/>
  <ignoredErrors>
    <ignoredError sqref="A2:A4 A7:A8 A15 A18:A19 A10:A12 A22:A23 A29:A33 A35 A26:A27 A38:A39 A42 A63:A64 A45:A48 A51 A54 A60:A61 A69:A71 A76:A80 A153:A155 A85:A86 A89:A91 A93:A94 A97:A98 A102:A103 A118:A119 A105:A107 A115:A116 A109 A124 A133:A134 A127:A128 A137 A139:A140 A131 A147 A150:A151 A144 A15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opLeftCell="A22" zoomScale="90" zoomScaleNormal="90" workbookViewId="0">
      <selection activeCell="C17" sqref="C17"/>
    </sheetView>
  </sheetViews>
  <sheetFormatPr baseColWidth="10" defaultRowHeight="15.75" x14ac:dyDescent="0.25"/>
  <cols>
    <col min="1" max="1" width="3.5703125" style="43" bestFit="1" customWidth="1"/>
    <col min="2" max="2" width="47.85546875" style="40" bestFit="1" customWidth="1"/>
    <col min="3" max="3" width="14" style="40" bestFit="1" customWidth="1"/>
    <col min="4" max="4" width="22.7109375" style="40" bestFit="1" customWidth="1"/>
    <col min="5" max="5" width="19.85546875" style="40" bestFit="1" customWidth="1"/>
    <col min="6" max="6" width="22.7109375" style="40" bestFit="1" customWidth="1"/>
    <col min="7" max="7" width="34.85546875" style="40" bestFit="1" customWidth="1"/>
    <col min="8" max="8" width="18.85546875" style="43" bestFit="1" customWidth="1"/>
    <col min="9" max="9" width="14.7109375" style="30" bestFit="1" customWidth="1"/>
    <col min="10" max="16384" width="11.42578125" style="30"/>
  </cols>
  <sheetData>
    <row r="1" spans="1:8" s="27" customFormat="1" ht="16.5" thickBot="1" x14ac:dyDescent="0.3">
      <c r="A1" s="25" t="s">
        <v>464</v>
      </c>
      <c r="B1" s="25" t="s">
        <v>0</v>
      </c>
      <c r="C1" s="25" t="s">
        <v>1</v>
      </c>
      <c r="D1" s="25" t="s">
        <v>7</v>
      </c>
      <c r="E1" s="25" t="s">
        <v>13</v>
      </c>
      <c r="F1" s="25" t="s">
        <v>8</v>
      </c>
      <c r="G1" s="25" t="s">
        <v>3</v>
      </c>
      <c r="H1" s="26" t="s">
        <v>4</v>
      </c>
    </row>
    <row r="2" spans="1:8" s="27" customFormat="1" ht="16.5" thickBot="1" x14ac:dyDescent="0.3">
      <c r="A2" s="28" t="s">
        <v>5</v>
      </c>
      <c r="B2" s="77" t="s">
        <v>26</v>
      </c>
      <c r="C2" s="78" t="s">
        <v>27</v>
      </c>
      <c r="D2" s="78" t="s">
        <v>28</v>
      </c>
      <c r="E2" s="78" t="s">
        <v>29</v>
      </c>
      <c r="F2" s="78" t="s">
        <v>53</v>
      </c>
      <c r="G2" s="77" t="s">
        <v>54</v>
      </c>
      <c r="H2" s="82">
        <v>868000</v>
      </c>
    </row>
    <row r="3" spans="1:8" ht="16.5" thickBot="1" x14ac:dyDescent="0.3">
      <c r="A3" s="29">
        <v>2</v>
      </c>
      <c r="B3" s="14" t="s">
        <v>39</v>
      </c>
      <c r="C3" s="10" t="s">
        <v>40</v>
      </c>
      <c r="D3" s="97" t="s">
        <v>103</v>
      </c>
      <c r="E3" s="97" t="s">
        <v>103</v>
      </c>
      <c r="F3" s="97" t="s">
        <v>103</v>
      </c>
      <c r="G3" s="97" t="s">
        <v>103</v>
      </c>
      <c r="H3" s="98" t="s">
        <v>103</v>
      </c>
    </row>
    <row r="4" spans="1:8" ht="16.5" thickBot="1" x14ac:dyDescent="0.3">
      <c r="A4" s="29">
        <v>3</v>
      </c>
      <c r="B4" s="81" t="s">
        <v>52</v>
      </c>
      <c r="C4" s="10" t="s">
        <v>46</v>
      </c>
      <c r="D4" s="10" t="s">
        <v>55</v>
      </c>
      <c r="E4" s="10" t="s">
        <v>56</v>
      </c>
      <c r="F4" s="10" t="s">
        <v>92</v>
      </c>
      <c r="G4" s="14" t="s">
        <v>91</v>
      </c>
      <c r="H4" s="93">
        <v>711717</v>
      </c>
    </row>
    <row r="5" spans="1:8" x14ac:dyDescent="0.25">
      <c r="A5" s="29">
        <v>4</v>
      </c>
      <c r="B5" s="16" t="s">
        <v>75</v>
      </c>
      <c r="C5" s="10" t="s">
        <v>81</v>
      </c>
      <c r="D5" s="8" t="s">
        <v>82</v>
      </c>
      <c r="E5" s="89" t="s">
        <v>76</v>
      </c>
      <c r="F5" s="8" t="s">
        <v>131</v>
      </c>
      <c r="G5" s="14" t="s">
        <v>124</v>
      </c>
      <c r="H5" s="93">
        <v>289231.18</v>
      </c>
    </row>
    <row r="6" spans="1:8" x14ac:dyDescent="0.25">
      <c r="A6" s="33"/>
      <c r="B6" s="7"/>
      <c r="C6" s="15"/>
      <c r="D6" s="39"/>
      <c r="E6" s="15"/>
      <c r="F6" s="39"/>
      <c r="G6" s="70" t="s">
        <v>125</v>
      </c>
      <c r="H6" s="32">
        <v>73599.100000000006</v>
      </c>
    </row>
    <row r="7" spans="1:8" x14ac:dyDescent="0.25">
      <c r="A7" s="33"/>
      <c r="C7" s="33"/>
      <c r="D7" s="39"/>
      <c r="E7" s="31"/>
      <c r="F7" s="39"/>
      <c r="G7" s="70" t="s">
        <v>126</v>
      </c>
      <c r="H7" s="90">
        <v>73347.600000000006</v>
      </c>
    </row>
    <row r="8" spans="1:8" x14ac:dyDescent="0.25">
      <c r="A8" s="33"/>
      <c r="C8" s="31"/>
      <c r="D8" s="39"/>
      <c r="E8" s="31"/>
      <c r="F8" s="39"/>
      <c r="G8" s="70" t="s">
        <v>127</v>
      </c>
      <c r="H8" s="34">
        <v>71895.72</v>
      </c>
    </row>
    <row r="9" spans="1:8" x14ac:dyDescent="0.25">
      <c r="A9" s="33"/>
      <c r="C9" s="31"/>
      <c r="D9" s="39"/>
      <c r="E9" s="31"/>
      <c r="F9" s="39"/>
      <c r="G9" s="70" t="s">
        <v>128</v>
      </c>
      <c r="H9" s="34">
        <v>31574.799999999999</v>
      </c>
    </row>
    <row r="10" spans="1:8" x14ac:dyDescent="0.25">
      <c r="A10" s="31"/>
      <c r="B10" s="37"/>
      <c r="C10" s="31"/>
      <c r="D10" s="39"/>
      <c r="E10" s="31"/>
      <c r="F10" s="37"/>
      <c r="G10" s="70" t="s">
        <v>129</v>
      </c>
      <c r="H10" s="90">
        <v>60927.9</v>
      </c>
    </row>
    <row r="11" spans="1:8" ht="16.5" thickBot="1" x14ac:dyDescent="0.3">
      <c r="A11" s="42"/>
      <c r="B11" s="87"/>
      <c r="C11" s="42"/>
      <c r="D11" s="88"/>
      <c r="E11" s="42"/>
      <c r="F11" s="87"/>
      <c r="G11" s="17" t="s">
        <v>130</v>
      </c>
      <c r="H11" s="91">
        <v>26363.82</v>
      </c>
    </row>
    <row r="12" spans="1:8" x14ac:dyDescent="0.25">
      <c r="A12" s="31">
        <v>5</v>
      </c>
      <c r="B12" s="92" t="s">
        <v>77</v>
      </c>
      <c r="C12" s="15" t="s">
        <v>100</v>
      </c>
      <c r="D12" s="15" t="s">
        <v>202</v>
      </c>
      <c r="E12" s="15" t="s">
        <v>101</v>
      </c>
      <c r="F12" s="9" t="s">
        <v>154</v>
      </c>
      <c r="G12" s="70" t="s">
        <v>155</v>
      </c>
      <c r="H12" s="38">
        <v>51936.36</v>
      </c>
    </row>
    <row r="13" spans="1:8" x14ac:dyDescent="0.25">
      <c r="A13" s="31"/>
      <c r="B13" s="92"/>
      <c r="C13" s="31"/>
      <c r="D13" s="31"/>
      <c r="E13" s="31"/>
      <c r="F13" s="37"/>
      <c r="G13" s="70" t="s">
        <v>150</v>
      </c>
      <c r="H13" s="38">
        <v>108035.3</v>
      </c>
    </row>
    <row r="14" spans="1:8" x14ac:dyDescent="0.25">
      <c r="A14" s="31"/>
      <c r="B14" s="92"/>
      <c r="C14" s="31"/>
      <c r="D14" s="31"/>
      <c r="E14" s="31"/>
      <c r="F14" s="37"/>
      <c r="G14" s="70" t="s">
        <v>151</v>
      </c>
      <c r="H14" s="38">
        <v>68573</v>
      </c>
    </row>
    <row r="15" spans="1:8" x14ac:dyDescent="0.25">
      <c r="A15" s="31"/>
      <c r="B15" s="92"/>
      <c r="C15" s="31"/>
      <c r="D15" s="31"/>
      <c r="E15" s="31"/>
      <c r="F15" s="37"/>
      <c r="G15" s="70" t="s">
        <v>152</v>
      </c>
      <c r="H15" s="38">
        <v>210870.98</v>
      </c>
    </row>
    <row r="16" spans="1:8" ht="16.5" thickBot="1" x14ac:dyDescent="0.3">
      <c r="A16" s="31"/>
      <c r="B16" s="36"/>
      <c r="C16" s="31"/>
      <c r="D16" s="31"/>
      <c r="E16" s="31"/>
      <c r="F16" s="37"/>
      <c r="G16" s="70" t="s">
        <v>153</v>
      </c>
      <c r="H16" s="38">
        <v>330766.61</v>
      </c>
    </row>
    <row r="17" spans="1:8" x14ac:dyDescent="0.25">
      <c r="A17" s="29">
        <v>6</v>
      </c>
      <c r="B17" s="111" t="s">
        <v>175</v>
      </c>
      <c r="C17" s="10" t="s">
        <v>191</v>
      </c>
      <c r="D17" s="8" t="s">
        <v>201</v>
      </c>
      <c r="E17" s="10" t="s">
        <v>192</v>
      </c>
      <c r="F17" s="10" t="s">
        <v>248</v>
      </c>
      <c r="G17" s="16" t="s">
        <v>214</v>
      </c>
      <c r="H17" s="118">
        <v>355400</v>
      </c>
    </row>
    <row r="18" spans="1:8" ht="16.5" thickBot="1" x14ac:dyDescent="0.3">
      <c r="A18" s="35"/>
      <c r="B18" s="41"/>
      <c r="C18" s="35"/>
      <c r="D18" s="103"/>
      <c r="E18" s="42"/>
      <c r="F18" s="42"/>
      <c r="G18" s="20" t="s">
        <v>226</v>
      </c>
      <c r="H18" s="119">
        <v>754200</v>
      </c>
    </row>
    <row r="19" spans="1:8" ht="32.25" thickBot="1" x14ac:dyDescent="0.3">
      <c r="A19" s="35">
        <v>7</v>
      </c>
      <c r="B19" s="114" t="s">
        <v>240</v>
      </c>
      <c r="C19" s="115" t="s">
        <v>241</v>
      </c>
      <c r="D19" s="12" t="s">
        <v>249</v>
      </c>
      <c r="E19" s="11" t="s">
        <v>238</v>
      </c>
      <c r="F19" s="11" t="s">
        <v>292</v>
      </c>
      <c r="G19" s="17" t="s">
        <v>290</v>
      </c>
      <c r="H19" s="122">
        <v>525800</v>
      </c>
    </row>
    <row r="20" spans="1:8" ht="16.5" thickBot="1" x14ac:dyDescent="0.3">
      <c r="A20" s="35">
        <v>8</v>
      </c>
      <c r="B20" s="113" t="s">
        <v>243</v>
      </c>
      <c r="C20" s="115" t="s">
        <v>244</v>
      </c>
      <c r="D20" s="12" t="s">
        <v>250</v>
      </c>
      <c r="E20" s="11" t="s">
        <v>319</v>
      </c>
      <c r="F20" s="11" t="s">
        <v>321</v>
      </c>
      <c r="G20" s="17" t="s">
        <v>322</v>
      </c>
      <c r="H20" s="136">
        <v>402855</v>
      </c>
    </row>
    <row r="21" spans="1:8" ht="16.5" thickBot="1" x14ac:dyDescent="0.3">
      <c r="A21" s="116">
        <v>9</v>
      </c>
      <c r="B21" s="117" t="s">
        <v>245</v>
      </c>
      <c r="C21" s="112" t="s">
        <v>246</v>
      </c>
      <c r="D21" s="120" t="s">
        <v>251</v>
      </c>
      <c r="E21" s="135" t="s">
        <v>318</v>
      </c>
      <c r="F21" s="135" t="s">
        <v>323</v>
      </c>
      <c r="G21" s="137" t="s">
        <v>324</v>
      </c>
      <c r="H21" s="136">
        <v>665000</v>
      </c>
    </row>
    <row r="22" spans="1:8" ht="32.25" thickBot="1" x14ac:dyDescent="0.3">
      <c r="A22" s="148">
        <v>10</v>
      </c>
      <c r="B22" s="149" t="s">
        <v>247</v>
      </c>
      <c r="C22" s="8" t="s">
        <v>253</v>
      </c>
      <c r="D22" s="10" t="s">
        <v>341</v>
      </c>
      <c r="E22" s="121" t="s">
        <v>342</v>
      </c>
      <c r="F22" s="121" t="s">
        <v>374</v>
      </c>
      <c r="G22" s="150" t="s">
        <v>375</v>
      </c>
      <c r="H22" s="155">
        <v>427757</v>
      </c>
    </row>
    <row r="23" spans="1:8" x14ac:dyDescent="0.25">
      <c r="A23" s="29">
        <v>11</v>
      </c>
      <c r="B23" s="16" t="s">
        <v>75</v>
      </c>
      <c r="C23" s="89" t="s">
        <v>336</v>
      </c>
      <c r="D23" s="152" t="s">
        <v>339</v>
      </c>
      <c r="E23" s="10" t="s">
        <v>340</v>
      </c>
      <c r="F23" s="8" t="s">
        <v>383</v>
      </c>
      <c r="G23" s="157" t="s">
        <v>388</v>
      </c>
      <c r="H23" s="118">
        <v>126022.8</v>
      </c>
    </row>
    <row r="24" spans="1:8" x14ac:dyDescent="0.25">
      <c r="A24" s="33"/>
      <c r="B24" s="7"/>
      <c r="C24" s="154"/>
      <c r="D24" s="151"/>
      <c r="E24" s="15"/>
      <c r="F24" s="37"/>
      <c r="G24" s="92" t="s">
        <v>389</v>
      </c>
      <c r="H24" s="156">
        <v>175478</v>
      </c>
    </row>
    <row r="25" spans="1:8" x14ac:dyDescent="0.25">
      <c r="A25" s="33"/>
      <c r="B25" s="7"/>
      <c r="C25" s="154"/>
      <c r="D25" s="151"/>
      <c r="E25" s="15"/>
      <c r="F25" s="37"/>
      <c r="G25" s="92" t="s">
        <v>390</v>
      </c>
      <c r="H25" s="156">
        <v>80395</v>
      </c>
    </row>
    <row r="26" spans="1:8" x14ac:dyDescent="0.25">
      <c r="A26" s="33"/>
      <c r="B26" s="7"/>
      <c r="C26" s="154"/>
      <c r="D26" s="151"/>
      <c r="E26" s="15"/>
      <c r="F26" s="37"/>
      <c r="G26" s="92" t="s">
        <v>391</v>
      </c>
      <c r="H26" s="156">
        <v>145920.4</v>
      </c>
    </row>
    <row r="27" spans="1:8" x14ac:dyDescent="0.25">
      <c r="A27" s="33"/>
      <c r="B27" s="7"/>
      <c r="C27" s="154"/>
      <c r="D27" s="151"/>
      <c r="E27" s="15"/>
      <c r="F27" s="37"/>
      <c r="G27" s="92" t="s">
        <v>125</v>
      </c>
      <c r="H27" s="156">
        <v>58567.4</v>
      </c>
    </row>
    <row r="28" spans="1:8" x14ac:dyDescent="0.25">
      <c r="A28" s="33"/>
      <c r="B28" s="7"/>
      <c r="C28" s="154"/>
      <c r="D28" s="151"/>
      <c r="E28" s="15"/>
      <c r="F28" s="37"/>
      <c r="G28" s="92" t="s">
        <v>126</v>
      </c>
      <c r="H28" s="156">
        <v>104547</v>
      </c>
    </row>
    <row r="29" spans="1:8" ht="16.5" thickBot="1" x14ac:dyDescent="0.3">
      <c r="A29" s="35"/>
      <c r="B29" s="20"/>
      <c r="C29" s="115"/>
      <c r="D29" s="153"/>
      <c r="E29" s="11"/>
      <c r="F29" s="87"/>
      <c r="G29" s="158" t="s">
        <v>124</v>
      </c>
      <c r="H29" s="119">
        <v>251113.36</v>
      </c>
    </row>
    <row r="30" spans="1:8" ht="16.5" thickBot="1" x14ac:dyDescent="0.3">
      <c r="A30" s="35">
        <v>12</v>
      </c>
      <c r="B30" s="113" t="s">
        <v>350</v>
      </c>
      <c r="C30" s="11" t="s">
        <v>351</v>
      </c>
      <c r="D30" s="11" t="s">
        <v>355</v>
      </c>
      <c r="E30" s="12" t="s">
        <v>373</v>
      </c>
      <c r="F30" s="11" t="s">
        <v>424</v>
      </c>
      <c r="G30" s="17" t="s">
        <v>91</v>
      </c>
      <c r="H30" s="122">
        <v>661480</v>
      </c>
    </row>
    <row r="31" spans="1:8" ht="16.5" thickBot="1" x14ac:dyDescent="0.3">
      <c r="A31" s="141">
        <v>13</v>
      </c>
      <c r="B31" s="117" t="s">
        <v>77</v>
      </c>
      <c r="C31" s="120" t="s">
        <v>352</v>
      </c>
      <c r="D31" s="120" t="s">
        <v>354</v>
      </c>
      <c r="E31" s="120" t="s">
        <v>353</v>
      </c>
      <c r="F31" s="189"/>
      <c r="G31" s="190" t="s">
        <v>317</v>
      </c>
      <c r="H31" s="191">
        <v>0</v>
      </c>
    </row>
    <row r="32" spans="1:8" ht="16.5" thickBot="1" x14ac:dyDescent="0.3">
      <c r="A32" s="196">
        <v>14</v>
      </c>
      <c r="B32" s="195" t="s">
        <v>427</v>
      </c>
      <c r="C32" s="120" t="s">
        <v>428</v>
      </c>
      <c r="D32" s="99" t="s">
        <v>438</v>
      </c>
      <c r="E32" s="120" t="s">
        <v>437</v>
      </c>
      <c r="F32" s="189"/>
      <c r="G32" s="190" t="s">
        <v>317</v>
      </c>
      <c r="H32" s="191">
        <v>0</v>
      </c>
    </row>
    <row r="33" spans="1:8" ht="16.5" thickBot="1" x14ac:dyDescent="0.3">
      <c r="A33" s="35">
        <v>15</v>
      </c>
      <c r="B33" s="113" t="s">
        <v>395</v>
      </c>
      <c r="C33" s="11" t="s">
        <v>429</v>
      </c>
      <c r="D33" s="12" t="s">
        <v>439</v>
      </c>
      <c r="E33" s="11" t="s">
        <v>436</v>
      </c>
      <c r="F33" s="188" t="s">
        <v>495</v>
      </c>
      <c r="G33" s="198" t="s">
        <v>91</v>
      </c>
      <c r="H33" s="119">
        <v>541183.14</v>
      </c>
    </row>
    <row r="34" spans="1:8" ht="16.5" thickBot="1" x14ac:dyDescent="0.3">
      <c r="A34" s="33">
        <v>16</v>
      </c>
      <c r="B34" s="211" t="s">
        <v>430</v>
      </c>
      <c r="C34" s="15" t="s">
        <v>431</v>
      </c>
      <c r="D34" s="9" t="s">
        <v>440</v>
      </c>
      <c r="E34" s="15" t="s">
        <v>435</v>
      </c>
      <c r="F34" s="172" t="s">
        <v>463</v>
      </c>
      <c r="G34" s="212" t="s">
        <v>455</v>
      </c>
      <c r="H34" s="155">
        <v>655400</v>
      </c>
    </row>
    <row r="35" spans="1:8" x14ac:dyDescent="0.25">
      <c r="A35" s="29">
        <v>17</v>
      </c>
      <c r="B35" s="111" t="s">
        <v>557</v>
      </c>
      <c r="C35" s="10" t="s">
        <v>544</v>
      </c>
      <c r="D35" s="8" t="s">
        <v>546</v>
      </c>
      <c r="E35" s="10" t="s">
        <v>542</v>
      </c>
      <c r="F35" s="8" t="s">
        <v>595</v>
      </c>
      <c r="G35" s="14" t="s">
        <v>593</v>
      </c>
      <c r="H35" s="214">
        <v>119430</v>
      </c>
    </row>
    <row r="36" spans="1:8" x14ac:dyDescent="0.25">
      <c r="A36" s="33"/>
      <c r="B36" s="211"/>
      <c r="C36" s="15"/>
      <c r="D36" s="9"/>
      <c r="E36" s="15"/>
      <c r="F36" s="9"/>
      <c r="G36" s="70" t="s">
        <v>12</v>
      </c>
      <c r="H36" s="155">
        <v>62951</v>
      </c>
    </row>
    <row r="37" spans="1:8" ht="16.5" thickBot="1" x14ac:dyDescent="0.3">
      <c r="A37" s="33"/>
      <c r="B37" s="211"/>
      <c r="C37" s="15"/>
      <c r="D37" s="9"/>
      <c r="E37" s="15"/>
      <c r="F37" s="9"/>
      <c r="G37" s="70" t="s">
        <v>594</v>
      </c>
      <c r="H37" s="155">
        <v>804686.15</v>
      </c>
    </row>
    <row r="38" spans="1:8" x14ac:dyDescent="0.25">
      <c r="A38" s="148">
        <v>18</v>
      </c>
      <c r="B38" s="81" t="s">
        <v>543</v>
      </c>
      <c r="C38" s="8" t="s">
        <v>545</v>
      </c>
      <c r="D38" s="10" t="s">
        <v>565</v>
      </c>
      <c r="E38" s="8" t="s">
        <v>556</v>
      </c>
      <c r="F38" s="10" t="s">
        <v>603</v>
      </c>
      <c r="G38" s="14" t="s">
        <v>89</v>
      </c>
      <c r="H38" s="214">
        <v>537863.93999999994</v>
      </c>
    </row>
    <row r="39" spans="1:8" ht="16.5" thickBot="1" x14ac:dyDescent="0.3">
      <c r="A39" s="216"/>
      <c r="B39" s="213"/>
      <c r="C39" s="12"/>
      <c r="D39" s="11"/>
      <c r="E39" s="12"/>
      <c r="F39" s="11"/>
      <c r="G39" s="17" t="s">
        <v>602</v>
      </c>
      <c r="H39" s="122">
        <v>163445</v>
      </c>
    </row>
    <row r="40" spans="1:8" ht="18" thickBot="1" x14ac:dyDescent="0.35">
      <c r="H40" s="209">
        <f>SUM(H2:H39)</f>
        <v>10596334.559999999</v>
      </c>
    </row>
  </sheetData>
  <pageMargins left="0.17" right="0.17" top="0.75" bottom="0.75" header="0.3" footer="0.3"/>
  <pageSetup paperSize="9" scale="78" orientation="landscape" r:id="rId1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"/>
  <sheetViews>
    <sheetView zoomScale="90" zoomScaleNormal="90" workbookViewId="0">
      <selection activeCell="B25" sqref="B25"/>
    </sheetView>
  </sheetViews>
  <sheetFormatPr baseColWidth="10" defaultRowHeight="15" x14ac:dyDescent="0.25"/>
  <cols>
    <col min="1" max="1" width="12.140625" style="3" bestFit="1" customWidth="1"/>
    <col min="2" max="2" width="37.85546875" style="3" bestFit="1" customWidth="1"/>
    <col min="3" max="3" width="15.140625" style="3" bestFit="1" customWidth="1"/>
    <col min="4" max="4" width="21.5703125" style="3" bestFit="1" customWidth="1"/>
    <col min="5" max="5" width="18.5703125" style="3" customWidth="1"/>
    <col min="6" max="6" width="23.140625" style="3" bestFit="1" customWidth="1"/>
    <col min="7" max="7" width="22.85546875" style="3" customWidth="1"/>
    <col min="8" max="8" width="17.42578125" style="3" bestFit="1" customWidth="1"/>
  </cols>
  <sheetData>
    <row r="1" spans="1:8" ht="15.75" thickBot="1" x14ac:dyDescent="0.3">
      <c r="A1" s="4" t="s">
        <v>9</v>
      </c>
      <c r="B1" s="1" t="s">
        <v>0</v>
      </c>
      <c r="C1" s="1" t="s">
        <v>1</v>
      </c>
      <c r="D1" s="2" t="s">
        <v>7</v>
      </c>
      <c r="E1" s="1" t="s">
        <v>2</v>
      </c>
      <c r="F1" s="23" t="s">
        <v>8</v>
      </c>
      <c r="G1" s="1" t="s">
        <v>3</v>
      </c>
      <c r="H1" s="24" t="s">
        <v>4</v>
      </c>
    </row>
    <row r="2" spans="1:8" ht="16.5" thickBot="1" x14ac:dyDescent="0.3">
      <c r="A2" s="6"/>
      <c r="B2" s="10"/>
      <c r="C2" s="10"/>
      <c r="D2" s="8"/>
      <c r="E2" s="10"/>
      <c r="F2" s="72"/>
      <c r="G2" s="10"/>
      <c r="H2" s="71"/>
    </row>
    <row r="3" spans="1:8" ht="15.75" x14ac:dyDescent="0.25">
      <c r="A3" s="10"/>
      <c r="B3" s="16"/>
      <c r="C3" s="10"/>
      <c r="D3" s="8"/>
      <c r="E3" s="10"/>
      <c r="F3" s="8"/>
      <c r="G3" s="14"/>
      <c r="H3" s="19"/>
    </row>
    <row r="4" spans="1:8" ht="15.75" x14ac:dyDescent="0.25">
      <c r="A4" s="15"/>
      <c r="B4" s="7"/>
      <c r="C4" s="15"/>
      <c r="D4" s="9"/>
      <c r="E4" s="22"/>
      <c r="F4" s="9"/>
      <c r="G4" s="15"/>
      <c r="H4" s="13"/>
    </row>
    <row r="5" spans="1:8" ht="16.5" thickBot="1" x14ac:dyDescent="0.3">
      <c r="A5" s="11"/>
      <c r="B5" s="20"/>
      <c r="C5" s="17"/>
      <c r="D5" s="12"/>
      <c r="E5" s="11"/>
      <c r="F5" s="12"/>
      <c r="G5" s="11"/>
      <c r="H5" s="21"/>
    </row>
    <row r="6" spans="1:8" ht="15.75" thickBot="1" x14ac:dyDescent="0.3">
      <c r="C6" s="5"/>
    </row>
    <row r="7" spans="1:8" ht="18" thickBot="1" x14ac:dyDescent="0.35">
      <c r="C7" s="5"/>
      <c r="H7" s="18">
        <f>SUM(H2:H5)</f>
        <v>0</v>
      </c>
    </row>
    <row r="8" spans="1:8" x14ac:dyDescent="0.25">
      <c r="C8" s="5"/>
    </row>
  </sheetData>
  <pageMargins left="0.17" right="0.1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Concursos 2018</vt:lpstr>
      <vt:lpstr>Lic. Priv 2018</vt:lpstr>
      <vt:lpstr>Lic.Púb 2018</vt:lpstr>
      <vt:lpstr>'Concursos 2018'!Área_de_impresión</vt:lpstr>
      <vt:lpstr>'Lic. Priv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Loberia</dc:creator>
  <cp:lastModifiedBy>COMPRAS</cp:lastModifiedBy>
  <cp:lastPrinted>2018-11-03T14:00:40Z</cp:lastPrinted>
  <dcterms:created xsi:type="dcterms:W3CDTF">2016-03-28T10:57:11Z</dcterms:created>
  <dcterms:modified xsi:type="dcterms:W3CDTF">2018-12-14T15:13:15Z</dcterms:modified>
</cp:coreProperties>
</file>