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9029"/>
  <workbookPr/>
  <mc:AlternateContent xmlns:mc="http://schemas.openxmlformats.org/markup-compatibility/2006">
    <mc:Choice Requires="x15">
      <x15ac:absPath xmlns:x15ac="http://schemas.microsoft.com/office/spreadsheetml/2010/11/ac" url="C:\Users\COMPRAS\Desktop\COMPRAS\CONCURSOS\2017\00-0000-RESUMEN\"/>
    </mc:Choice>
  </mc:AlternateContent>
  <bookViews>
    <workbookView xWindow="0" yWindow="0" windowWidth="15270" windowHeight="4650" activeTab="2"/>
  </bookViews>
  <sheets>
    <sheet name="Concursos 2017" sheetId="1" r:id="rId1"/>
    <sheet name="Lic. Priv 2017" sheetId="2" r:id="rId2"/>
    <sheet name="Lic.Púb 2017" sheetId="3" r:id="rId3"/>
  </sheets>
  <definedNames>
    <definedName name="_xlnm.Print_Area" localSheetId="0">'Concursos 2017'!$A$1:$H$94</definedName>
    <definedName name="_xlnm.Print_Area" localSheetId="1">'Lic. Priv 2017'!$A$1:$H$44</definedName>
    <definedName name="_xlnm.Print_Area" localSheetId="2">'Lic.Púb 2017'!$A$1:$H$7</definedName>
  </definedName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4" i="2" l="1"/>
  <c r="H5" i="3" l="1"/>
  <c r="H7" i="3" s="1"/>
  <c r="H59" i="1" l="1"/>
  <c r="H58" i="1"/>
  <c r="H15" i="1" l="1"/>
  <c r="H14" i="1" l="1"/>
  <c r="H13" i="1"/>
  <c r="H12" i="1"/>
  <c r="H8" i="1" l="1"/>
  <c r="H94" i="1" s="1"/>
</calcChain>
</file>

<file path=xl/sharedStrings.xml><?xml version="1.0" encoding="utf-8"?>
<sst xmlns="http://schemas.openxmlformats.org/spreadsheetml/2006/main" count="572" uniqueCount="476">
  <si>
    <t>Concurso Nº</t>
  </si>
  <si>
    <t>Motivo</t>
  </si>
  <si>
    <t>Expediente</t>
  </si>
  <si>
    <t xml:space="preserve">Fecha de Apertura </t>
  </si>
  <si>
    <t>Proveedor Adjudicado</t>
  </si>
  <si>
    <t>Importe Total</t>
  </si>
  <si>
    <t>1</t>
  </si>
  <si>
    <t>2</t>
  </si>
  <si>
    <t>Decreto Llamado</t>
  </si>
  <si>
    <t>Decreto Adjudicación</t>
  </si>
  <si>
    <t>Licitación Nº</t>
  </si>
  <si>
    <t>20000 litros de Gas Oil</t>
  </si>
  <si>
    <t>4066-1525/17</t>
  </si>
  <si>
    <t>12/17 del 02/01/17</t>
  </si>
  <si>
    <t>05/01/17 10:00hs</t>
  </si>
  <si>
    <t>4066-1526/17</t>
  </si>
  <si>
    <t>13/17 del 02/01/17</t>
  </si>
  <si>
    <t>05/01/17 11:00hs</t>
  </si>
  <si>
    <t>4066-1527/17</t>
  </si>
  <si>
    <t>14/17 del 02/01/17</t>
  </si>
  <si>
    <t>13/01/17 10:00hs</t>
  </si>
  <si>
    <t>2 Container Puestos Municipales Control de Seguridad</t>
  </si>
  <si>
    <t>Alimentos S.A.M.</t>
  </si>
  <si>
    <t>3</t>
  </si>
  <si>
    <t>Cemento</t>
  </si>
  <si>
    <t>4066-1530/17</t>
  </si>
  <si>
    <t>06/01/17 11:00hs</t>
  </si>
  <si>
    <t>15/17 del 02/01/17</t>
  </si>
  <si>
    <t>4</t>
  </si>
  <si>
    <t>Sueros Hospital</t>
  </si>
  <si>
    <t>4066-1531/17</t>
  </si>
  <si>
    <t>16/17 del 03/01/17</t>
  </si>
  <si>
    <t>21/17 del 05/01/17</t>
  </si>
  <si>
    <t>Arrate Jose Luis</t>
  </si>
  <si>
    <t>Papa Fernando</t>
  </si>
  <si>
    <t>Arroqui Juan</t>
  </si>
  <si>
    <t>Alvarez Angela del Carmen</t>
  </si>
  <si>
    <t>25/17 del 05/01/17</t>
  </si>
  <si>
    <t>28/17 del 06/01/17</t>
  </si>
  <si>
    <t>Sebastian Melchor S.A.</t>
  </si>
  <si>
    <t>5</t>
  </si>
  <si>
    <t>Ladrillos Viviendas</t>
  </si>
  <si>
    <t>4066-1543/17</t>
  </si>
  <si>
    <t>36/17 del 10/01/17</t>
  </si>
  <si>
    <t>16/01/17 11:00hs</t>
  </si>
  <si>
    <t>Descartables e Insumos Hospital</t>
  </si>
  <si>
    <t>4066-1546/17</t>
  </si>
  <si>
    <t>26/01/17 10:00hs</t>
  </si>
  <si>
    <t>6</t>
  </si>
  <si>
    <t>Mat Construcción MEJOR VIVIR</t>
  </si>
  <si>
    <t>4066-1550/17</t>
  </si>
  <si>
    <t>56/17 del 12/01/17</t>
  </si>
  <si>
    <t>Medicamentos Hospital</t>
  </si>
  <si>
    <t>4066-1551/17</t>
  </si>
  <si>
    <t>57/17 del 12/01/17</t>
  </si>
  <si>
    <t>54/17 del 11/01/17</t>
  </si>
  <si>
    <t>Casa Otto Hess S.A.</t>
  </si>
  <si>
    <t>80/17 del 16/01/17</t>
  </si>
  <si>
    <t>7</t>
  </si>
  <si>
    <t>4066-1556/17</t>
  </si>
  <si>
    <t>82/17 del 16/01/17</t>
  </si>
  <si>
    <t>30/01/17 10:00hs</t>
  </si>
  <si>
    <t>Bravo Rosana Valeria</t>
  </si>
  <si>
    <t>Mustafa Asunción</t>
  </si>
  <si>
    <t>83/17 del 16/01/17</t>
  </si>
  <si>
    <t>25/01/17 10:00 hs</t>
  </si>
  <si>
    <t>8</t>
  </si>
  <si>
    <t>Equipos de Computación</t>
  </si>
  <si>
    <t>4066-1564/17</t>
  </si>
  <si>
    <t>9</t>
  </si>
  <si>
    <t>Acondicionamiento Aire Sala Esterilización Hospital</t>
  </si>
  <si>
    <t>4066-1566/17</t>
  </si>
  <si>
    <t>100/17 del 18/01/17</t>
  </si>
  <si>
    <t>101/17 del 18/01/17</t>
  </si>
  <si>
    <t>121/17 del 18/01/17</t>
  </si>
  <si>
    <t>Servat José</t>
  </si>
  <si>
    <t>09/02/17 10:00 hs</t>
  </si>
  <si>
    <t>10/02/17 10:00hs</t>
  </si>
  <si>
    <t>06/02/17 10:30hs</t>
  </si>
  <si>
    <t>179/17 del 26/01/17</t>
  </si>
  <si>
    <t>10</t>
  </si>
  <si>
    <t>11</t>
  </si>
  <si>
    <t>180/17 del 26/01/17</t>
  </si>
  <si>
    <t>181/17 del 26/01/17</t>
  </si>
  <si>
    <t>Alumbrado HABITAT (BARRIO Piloto/Santa Rosa)</t>
  </si>
  <si>
    <t>4066-1588/17</t>
  </si>
  <si>
    <t>4066-1589/17</t>
  </si>
  <si>
    <t>Neúmaticos</t>
  </si>
  <si>
    <t>Cerco Perimetral 4 Viviendas Emerg. Habit.</t>
  </si>
  <si>
    <t>Alumbrar Patagonica S.A.</t>
  </si>
  <si>
    <t>Casa Blanco S.A.</t>
  </si>
  <si>
    <t>O.A.C.I. S.A.</t>
  </si>
  <si>
    <t>Garay Alejandro Nestor</t>
  </si>
  <si>
    <t>Royal Farma S.A.</t>
  </si>
  <si>
    <t>Nestor Luis Serrón y Cía. S.R.L.</t>
  </si>
  <si>
    <t>Unilab S.C.</t>
  </si>
  <si>
    <t>Radiografica Oeste S.R.L.</t>
  </si>
  <si>
    <t>Max Continental S.A.</t>
  </si>
  <si>
    <t>12</t>
  </si>
  <si>
    <t>07/02/17 11:00hs</t>
  </si>
  <si>
    <t>220/17 del 01/02/17</t>
  </si>
  <si>
    <t>15/02/17 11:00hs</t>
  </si>
  <si>
    <t>13/02/17 11:00hs</t>
  </si>
  <si>
    <t>4066-1596/17</t>
  </si>
  <si>
    <t>219/17 del 01/02/17</t>
  </si>
  <si>
    <t>13</t>
  </si>
  <si>
    <t>4066-1608/17</t>
  </si>
  <si>
    <t>238/17 del 06/02/17</t>
  </si>
  <si>
    <t>10/02/17 11:00hs</t>
  </si>
  <si>
    <t>Bupa S.R.L.</t>
  </si>
  <si>
    <t>291/17 del 08/02/17</t>
  </si>
  <si>
    <t>Grupo Nucleo S.A.</t>
  </si>
  <si>
    <t>Marcali S.A.</t>
  </si>
  <si>
    <t>Alvarez Guillermo</t>
  </si>
  <si>
    <t>307/17 del 10/02/17</t>
  </si>
  <si>
    <t>308/17 del 10/02/17</t>
  </si>
  <si>
    <t>14</t>
  </si>
  <si>
    <t>15</t>
  </si>
  <si>
    <t>309/17 del 10/02/17</t>
  </si>
  <si>
    <t>310/17 del 10/02/17</t>
  </si>
  <si>
    <t>4066-1620/17</t>
  </si>
  <si>
    <t>4066-1621/17</t>
  </si>
  <si>
    <t>Sarragoicochea Carlos</t>
  </si>
  <si>
    <t>Martinez José Alberto</t>
  </si>
  <si>
    <t>Columnas Hormigon - Red Electrica P. I.</t>
  </si>
  <si>
    <t>Montaje y Accesorios - Red Elect. P.I.</t>
  </si>
  <si>
    <t>313/17 del 13/02/17</t>
  </si>
  <si>
    <t>325/17 del 15/02/17</t>
  </si>
  <si>
    <t>16</t>
  </si>
  <si>
    <t>Chipeadora</t>
  </si>
  <si>
    <t>329/17 del 16/02/17</t>
  </si>
  <si>
    <t>09/03/17 10:30hs</t>
  </si>
  <si>
    <t>331/17 del 16/02/17</t>
  </si>
  <si>
    <t>4066-1625/17</t>
  </si>
  <si>
    <t>08/03/17 11:00hs</t>
  </si>
  <si>
    <t>17</t>
  </si>
  <si>
    <t>2 Tanques Agua 10.000 Lts - Acond Red Alim Agua Hospital</t>
  </si>
  <si>
    <t>4066-1627/17</t>
  </si>
  <si>
    <t>4066-1628/17</t>
  </si>
  <si>
    <t>4066-1629/17</t>
  </si>
  <si>
    <t>18</t>
  </si>
  <si>
    <t>19</t>
  </si>
  <si>
    <t xml:space="preserve">2 Bombas Elevadoras y Sist. Automatización - Ac Red Al Ag Hos </t>
  </si>
  <si>
    <t>Ejecución Obra Acondic Red Alim Agua Hospital</t>
  </si>
  <si>
    <t>Drogueria Lino S.R.L.</t>
  </si>
  <si>
    <t>Drogueria Alfa Med S.R.L.</t>
  </si>
  <si>
    <t>Dana Gustavo Javier</t>
  </si>
  <si>
    <t>Laboratorio Internacional Arg S.A.</t>
  </si>
  <si>
    <t>Alfa Centauro S.A.</t>
  </si>
  <si>
    <t>Piloña S.A.</t>
  </si>
  <si>
    <t>225/17 del 03/02/17</t>
  </si>
  <si>
    <t>339/17 del 17/02/17</t>
  </si>
  <si>
    <t>20</t>
  </si>
  <si>
    <t>21</t>
  </si>
  <si>
    <t>22</t>
  </si>
  <si>
    <t>18 Bancos con respaldo - Espacios Verdes</t>
  </si>
  <si>
    <t>54 Bancos sin respaldo - Espacios Verdes</t>
  </si>
  <si>
    <t>4066-1634/17</t>
  </si>
  <si>
    <t>4066-1635-17</t>
  </si>
  <si>
    <t>4066-1636/17</t>
  </si>
  <si>
    <t>347/17 del 21/02/17</t>
  </si>
  <si>
    <t>348/17 del 21/02/17</t>
  </si>
  <si>
    <t>349/17 del 21/02/17</t>
  </si>
  <si>
    <t>350/17 del 21/02/17</t>
  </si>
  <si>
    <t>351/17 del 21/02/17</t>
  </si>
  <si>
    <t>15/03/17 10:30hs</t>
  </si>
  <si>
    <t>16/03/17 10:30hs</t>
  </si>
  <si>
    <t>17/03/17 10:30hs</t>
  </si>
  <si>
    <t>23</t>
  </si>
  <si>
    <t>24</t>
  </si>
  <si>
    <t>Estructura Torre Tanque Hospital - Acond Red Alim Agua</t>
  </si>
  <si>
    <t>356/17 del 22/02/17</t>
  </si>
  <si>
    <t>4066-1642/17</t>
  </si>
  <si>
    <t>4066-1643/17</t>
  </si>
  <si>
    <t>21/03/17 10:30hs</t>
  </si>
  <si>
    <t>22/03/17 10:30hs</t>
  </si>
  <si>
    <t>60 Cestos Basura Doble - Espacios Verdes</t>
  </si>
  <si>
    <t>Chapas Acanaladas</t>
  </si>
  <si>
    <t>20/03/17 10:00hs</t>
  </si>
  <si>
    <t>20/03/17 10:30hs</t>
  </si>
  <si>
    <t>20/03/17 11:00hs</t>
  </si>
  <si>
    <t>364/17 del 24/02/17</t>
  </si>
  <si>
    <t>365/17 del 24/02/17</t>
  </si>
  <si>
    <t>Imágenes Tandil S.A.</t>
  </si>
  <si>
    <t>25</t>
  </si>
  <si>
    <t>26</t>
  </si>
  <si>
    <t>27</t>
  </si>
  <si>
    <t>Neumaticos</t>
  </si>
  <si>
    <t>20000 litros Gas Oil</t>
  </si>
  <si>
    <t>10/03/17 11:00hs</t>
  </si>
  <si>
    <t>23/03/17 11:00hs</t>
  </si>
  <si>
    <t>478/17 del 10/03/17</t>
  </si>
  <si>
    <t>4066-1669/17</t>
  </si>
  <si>
    <t>378/17 del 06/03/17</t>
  </si>
  <si>
    <t>4066-1670/17</t>
  </si>
  <si>
    <t>4066-1679/17</t>
  </si>
  <si>
    <t>379/17 del 06/03/17</t>
  </si>
  <si>
    <t>456/17 del 06/03/17</t>
  </si>
  <si>
    <t>463/17 del 09/03/17</t>
  </si>
  <si>
    <t>Witkin Gregori Leonel</t>
  </si>
  <si>
    <t>10/03/17 10:00hs</t>
  </si>
  <si>
    <t>473/17 del 10/03/17</t>
  </si>
  <si>
    <t>28</t>
  </si>
  <si>
    <t>29</t>
  </si>
  <si>
    <t>109 Pares Botines Argentina Trabaja</t>
  </si>
  <si>
    <t>4066-1686/17</t>
  </si>
  <si>
    <t>516/17 del 16/03/17</t>
  </si>
  <si>
    <t>29/03/17 11:00hs</t>
  </si>
  <si>
    <t>Industrias Rotor Pump S.A.</t>
  </si>
  <si>
    <t>532/17 del 21/03/17</t>
  </si>
  <si>
    <t>531/17 del 21/03/17</t>
  </si>
  <si>
    <t>Dahul Roberto</t>
  </si>
  <si>
    <t>533/17 del 21/03/17</t>
  </si>
  <si>
    <t>534/17 del 21/03/17</t>
  </si>
  <si>
    <t>535/17 del 21/03/17</t>
  </si>
  <si>
    <t>Flamini Pablo Damián</t>
  </si>
  <si>
    <t>SIN OFERTAS</t>
  </si>
  <si>
    <t>SIN ADJUDICACIÓN</t>
  </si>
  <si>
    <t>Plastigas Mar del Plata S.A.</t>
  </si>
  <si>
    <t>30</t>
  </si>
  <si>
    <t>4066-1700/17</t>
  </si>
  <si>
    <t>27/03/17 10:30hs</t>
  </si>
  <si>
    <t>2280 Bolsas Cemento</t>
  </si>
  <si>
    <t>Gomería Centenario S.A.</t>
  </si>
  <si>
    <t>553/17 del 27/03/17</t>
  </si>
  <si>
    <t>557/17 del 27/03/17</t>
  </si>
  <si>
    <t>558/17 del 27/03/17</t>
  </si>
  <si>
    <t>Mustafa Asuncion</t>
  </si>
  <si>
    <t>544/17 del 23/03/17</t>
  </si>
  <si>
    <t>4066-1685/17</t>
  </si>
  <si>
    <t>563/17 del 28/03/17</t>
  </si>
  <si>
    <t>03/04/17 10:30hs</t>
  </si>
  <si>
    <t>Noseda María del Carmen</t>
  </si>
  <si>
    <t>20/04/17 10:30 hs</t>
  </si>
  <si>
    <t>582/17 del 03/04/17</t>
  </si>
  <si>
    <t>577/17 del 31/03/17</t>
  </si>
  <si>
    <t>31</t>
  </si>
  <si>
    <t>4066-1708/17</t>
  </si>
  <si>
    <t>576/17 del 31/03/17</t>
  </si>
  <si>
    <t>06/04/17 10:00hs</t>
  </si>
  <si>
    <t>580/17 del 03/04/17</t>
  </si>
  <si>
    <t>Red electrica P.I.</t>
  </si>
  <si>
    <t>4066-1715/17</t>
  </si>
  <si>
    <t>4066-1710/17</t>
  </si>
  <si>
    <t>Reparacion Est. Hormigon de Torre y Tanque Hospital</t>
  </si>
  <si>
    <t>32</t>
  </si>
  <si>
    <t>Materiales Cerco Perimetral Basurero Municipal</t>
  </si>
  <si>
    <t>33</t>
  </si>
  <si>
    <t>4066-1716/17</t>
  </si>
  <si>
    <t>4066-1717/17</t>
  </si>
  <si>
    <t>604/17 del 04/04/17</t>
  </si>
  <si>
    <t>Equipamiento Medico - COQ</t>
  </si>
  <si>
    <t>4066/1717/17</t>
  </si>
  <si>
    <t>611/17 del 05/04/17</t>
  </si>
  <si>
    <t>Pardini Javier</t>
  </si>
  <si>
    <t>Alvarez Guillermo Esteban</t>
  </si>
  <si>
    <t>34</t>
  </si>
  <si>
    <t>Materiales Cerco Perimetral Pista Atletismo</t>
  </si>
  <si>
    <t>4066-1738/17</t>
  </si>
  <si>
    <t>658/17 del 11/04/17</t>
  </si>
  <si>
    <t>622/17 del 07/04/17</t>
  </si>
  <si>
    <t>28/04/17 10:30 hs</t>
  </si>
  <si>
    <t>04/05/17 10:30 hs</t>
  </si>
  <si>
    <t>700/17 del 24/04/17</t>
  </si>
  <si>
    <t>Roldan Hnos. S.H.</t>
  </si>
  <si>
    <t>Premoldeados Necochea S.A.</t>
  </si>
  <si>
    <t>Quiromed S.A.</t>
  </si>
  <si>
    <t>776/17 del 05/05/17</t>
  </si>
  <si>
    <t>35</t>
  </si>
  <si>
    <t>4066-1780-17</t>
  </si>
  <si>
    <t>778/17 del 05/05/17</t>
  </si>
  <si>
    <t>10/05/17 11:00 hs</t>
  </si>
  <si>
    <t>100 Columnas Alumbrado Público</t>
  </si>
  <si>
    <t>784/17 del 09/04/17</t>
  </si>
  <si>
    <t>30/05/17 11:00 hs</t>
  </si>
  <si>
    <t>814/17 del 10/05/17</t>
  </si>
  <si>
    <t>Castro Hnos. Combustibles S.A.</t>
  </si>
  <si>
    <t>06/06/17 10:30 hs</t>
  </si>
  <si>
    <t>36</t>
  </si>
  <si>
    <t>Sueros Hospital Municipal</t>
  </si>
  <si>
    <t>4066-1791-17</t>
  </si>
  <si>
    <t>02/06/17 11:00 hs</t>
  </si>
  <si>
    <t>835/17 del 16/05/17</t>
  </si>
  <si>
    <t>4066-1797/17</t>
  </si>
  <si>
    <t>828/17 del 12/05/17</t>
  </si>
  <si>
    <t>4066-1814/17</t>
  </si>
  <si>
    <t>22/06/17 10:00 hs</t>
  </si>
  <si>
    <t>27/04/17 10:00 hs</t>
  </si>
  <si>
    <t>14/06/17 10:00 hs</t>
  </si>
  <si>
    <t>842/17 del 18/05/17</t>
  </si>
  <si>
    <t>878/17 del 29/05/17</t>
  </si>
  <si>
    <t>Celtop S.R.L.</t>
  </si>
  <si>
    <t>902/17 del 01/06/17</t>
  </si>
  <si>
    <t>37</t>
  </si>
  <si>
    <t>4066-1807/17</t>
  </si>
  <si>
    <t>894/17 del 31/05/17</t>
  </si>
  <si>
    <t>05/06/17 11:00 hs</t>
  </si>
  <si>
    <t>912/17 del 05/06/17</t>
  </si>
  <si>
    <t>911/17 del 05/06/17</t>
  </si>
  <si>
    <t>38</t>
  </si>
  <si>
    <t>Ladrillos 20 Viviendas</t>
  </si>
  <si>
    <t>4066-1842/17</t>
  </si>
  <si>
    <t>987/17 del 13/06/17</t>
  </si>
  <si>
    <t>23/06/17 11:00 hs</t>
  </si>
  <si>
    <t>887/17 del 30/05/17</t>
  </si>
  <si>
    <t>723/17 del 28/04/17</t>
  </si>
  <si>
    <t>39</t>
  </si>
  <si>
    <t>Cubiertas</t>
  </si>
  <si>
    <t>4066-1844/17</t>
  </si>
  <si>
    <t>29/06/17 11:00 hs</t>
  </si>
  <si>
    <t>Droguería Lino S.R.L.</t>
  </si>
  <si>
    <t>Droguería Alfa Med S.R.L.</t>
  </si>
  <si>
    <t>40</t>
  </si>
  <si>
    <t>Bravo Valeria</t>
  </si>
  <si>
    <t>Mano Obra Cerco Perimetral Basurero Municipal</t>
  </si>
  <si>
    <t>4066-1850/17</t>
  </si>
  <si>
    <t>30/06/17 10:30 hs</t>
  </si>
  <si>
    <t>1011/17 del 23/06/17</t>
  </si>
  <si>
    <t>994/17 del 16/06/17</t>
  </si>
  <si>
    <t>1001/17 del 19/06/17</t>
  </si>
  <si>
    <t>1007/17 del 21/06/17</t>
  </si>
  <si>
    <t>41</t>
  </si>
  <si>
    <t>Tempone Ernesto Horacio</t>
  </si>
  <si>
    <t>4066-1854-17</t>
  </si>
  <si>
    <t>1033/17 del 28/06/17</t>
  </si>
  <si>
    <t>03/07/17 10:30 hs</t>
  </si>
  <si>
    <t>1039/17 del 29/06/17</t>
  </si>
  <si>
    <t>Gomería Centerario S.A.</t>
  </si>
  <si>
    <t>1055/17 del 03/07/17</t>
  </si>
  <si>
    <t>1057/17 del 03/07/17</t>
  </si>
  <si>
    <t>1056/17 del 03/07/17</t>
  </si>
  <si>
    <t>4066-1861/17</t>
  </si>
  <si>
    <t>1073/17 del 04/07/17</t>
  </si>
  <si>
    <t>1 Camión-2 Utilitarios-1 Retroexcavadora</t>
  </si>
  <si>
    <t>4066-1862/17</t>
  </si>
  <si>
    <t>10/08/17 11:00hs</t>
  </si>
  <si>
    <t>Seluan S.A.</t>
  </si>
  <si>
    <t>1080/17 del 06/07/17</t>
  </si>
  <si>
    <t>16/08/17 11:00hs</t>
  </si>
  <si>
    <t>22 Cámaras de Seguridad</t>
  </si>
  <si>
    <t>1126/17 del 12/07/17</t>
  </si>
  <si>
    <t>42</t>
  </si>
  <si>
    <t>1128/17 del 12/07/17</t>
  </si>
  <si>
    <t>Construcción Playon - Proy Habitat Piloto Santa Rosa</t>
  </si>
  <si>
    <t xml:space="preserve">Fecha Apertura </t>
  </si>
  <si>
    <t>27/07/17 10:00 hs</t>
  </si>
  <si>
    <t>4066-1873/17</t>
  </si>
  <si>
    <t>4066-1890/17</t>
  </si>
  <si>
    <t>Red Inalámbrica de datos</t>
  </si>
  <si>
    <t>Pavon Hugo Daniel</t>
  </si>
  <si>
    <t>1179/17 del 27/07/17</t>
  </si>
  <si>
    <t>43</t>
  </si>
  <si>
    <t>4066-1907/17</t>
  </si>
  <si>
    <t>11/08/17 11:00 hs</t>
  </si>
  <si>
    <t>1907/17 del 01/08/17</t>
  </si>
  <si>
    <t>44</t>
  </si>
  <si>
    <t>Tripodi Jorge Enrique</t>
  </si>
  <si>
    <t>1300 ML Chapas</t>
  </si>
  <si>
    <t>1294/17 del 16/08/17</t>
  </si>
  <si>
    <t>4066-1926/17</t>
  </si>
  <si>
    <t>1279/17 del 14/08/17</t>
  </si>
  <si>
    <t>17/08/17 10:30 hs</t>
  </si>
  <si>
    <t>Cumelcan S.R.L.</t>
  </si>
  <si>
    <t>Desague Calle Defferrari</t>
  </si>
  <si>
    <t>4066-1934/17</t>
  </si>
  <si>
    <t>Bahía Automotores S.A.</t>
  </si>
  <si>
    <t>Finning Argentina S.A.</t>
  </si>
  <si>
    <t>07/09/17 11:00 hs</t>
  </si>
  <si>
    <t>1304/17 del 17/08/17</t>
  </si>
  <si>
    <t>1306/17 del 17/08/17</t>
  </si>
  <si>
    <t>1305/17 del 17/08/17</t>
  </si>
  <si>
    <t>45</t>
  </si>
  <si>
    <t>1313/17 del 22/08/17</t>
  </si>
  <si>
    <t>4066-1933/17</t>
  </si>
  <si>
    <t>1303/17 del 17/08/17</t>
  </si>
  <si>
    <t>06/09/17 11:00 hs</t>
  </si>
  <si>
    <t>13/09/17 11:00 hs</t>
  </si>
  <si>
    <t>1372/17 del 05/09/17</t>
  </si>
  <si>
    <t>G y F Castro S.A.</t>
  </si>
  <si>
    <t>1404/17 del 07/09/17</t>
  </si>
  <si>
    <t>46</t>
  </si>
  <si>
    <t>1415/17 del 11/09/17</t>
  </si>
  <si>
    <t>Siternet S.R.L.</t>
  </si>
  <si>
    <t>R Y G Construcciones S.R.L.</t>
  </si>
  <si>
    <t>47</t>
  </si>
  <si>
    <t>4066-1954/17</t>
  </si>
  <si>
    <t>1418/17 del 12/09/17</t>
  </si>
  <si>
    <t>4066-1955/17</t>
  </si>
  <si>
    <t>1419/17 del 12/09/17</t>
  </si>
  <si>
    <t>15/09/17 10:30 hs</t>
  </si>
  <si>
    <t>1438/17 del 14/09/17</t>
  </si>
  <si>
    <t>Alojamiento Juegos Bonaerenses</t>
  </si>
  <si>
    <t>4066-1971/17</t>
  </si>
  <si>
    <t>1444/17 del 15/09/17</t>
  </si>
  <si>
    <t>Materiales Alumbrado Barrio Independencia</t>
  </si>
  <si>
    <t>28/09/17 10:00 hs</t>
  </si>
  <si>
    <t>1449/17 del 18/09/17</t>
  </si>
  <si>
    <t>27/09/17 10.00 hs</t>
  </si>
  <si>
    <t>Pala Cargadora Frontal</t>
  </si>
  <si>
    <t>4066-1975/17</t>
  </si>
  <si>
    <t>1461/17 del 19/09/17</t>
  </si>
  <si>
    <t>10/10/17 11:00 hs</t>
  </si>
  <si>
    <t>1491/17 del 27/09/17</t>
  </si>
  <si>
    <t>Lescano Juan Carlos</t>
  </si>
  <si>
    <t>48</t>
  </si>
  <si>
    <t>4066-2001/17</t>
  </si>
  <si>
    <t>13/10/17 10:30 hs</t>
  </si>
  <si>
    <t>49</t>
  </si>
  <si>
    <t>50</t>
  </si>
  <si>
    <t>51</t>
  </si>
  <si>
    <t>Piedra para Engranzado de calles</t>
  </si>
  <si>
    <t>Insumos Laboratorio</t>
  </si>
  <si>
    <t>4066-2002/17</t>
  </si>
  <si>
    <t>4066-2003/17</t>
  </si>
  <si>
    <t>4066-2004/17</t>
  </si>
  <si>
    <t>19/10/17 11:00 hs</t>
  </si>
  <si>
    <t>25/10/17 11:00 hs</t>
  </si>
  <si>
    <t>1575/17 del 10/10/17</t>
  </si>
  <si>
    <t>1576/17 del 10/10/17</t>
  </si>
  <si>
    <t>1577/17 del 10/10/17</t>
  </si>
  <si>
    <t>1578/17 del 10/10/17</t>
  </si>
  <si>
    <t>1493/17 del 28/09/17</t>
  </si>
  <si>
    <t>1591/17 del 13/10/17</t>
  </si>
  <si>
    <t>Abati S.A.</t>
  </si>
  <si>
    <t>25/10/17 10:00 hs</t>
  </si>
  <si>
    <t>1599/17 del 17/10/17</t>
  </si>
  <si>
    <t>1617/17 del 19/10/17</t>
  </si>
  <si>
    <t>Cantera El Roquedal S.A.</t>
  </si>
  <si>
    <t>Sigismondi Jose Antonio</t>
  </si>
  <si>
    <t>De la Canal Adriana</t>
  </si>
  <si>
    <t>52</t>
  </si>
  <si>
    <t>4066-2034-17</t>
  </si>
  <si>
    <t xml:space="preserve"> </t>
  </si>
  <si>
    <t>4066-2030/17</t>
  </si>
  <si>
    <t>10/11/17 10:00 hs</t>
  </si>
  <si>
    <t>1623/17 del 24/10/17</t>
  </si>
  <si>
    <t>1643/17 del 26/10/17</t>
  </si>
  <si>
    <t>1648/17 del 27/10/17</t>
  </si>
  <si>
    <t>1649/17 del 27/10/17</t>
  </si>
  <si>
    <t>53</t>
  </si>
  <si>
    <t>Descartables Hospital</t>
  </si>
  <si>
    <t>4066-2037/17</t>
  </si>
  <si>
    <t>14/11/2017 11:00 hs</t>
  </si>
  <si>
    <t>09/11/2017 11:00 hs</t>
  </si>
  <si>
    <t>54</t>
  </si>
  <si>
    <t>Gas Oil</t>
  </si>
  <si>
    <t>4066-2044/17</t>
  </si>
  <si>
    <t>1703/17 del 03/11/17</t>
  </si>
  <si>
    <t>10/11/2017 10:30 hs</t>
  </si>
  <si>
    <t>1720/17 del 14/11/2017</t>
  </si>
  <si>
    <t>1664/17 del 01/11/17</t>
  </si>
  <si>
    <t>Martinez Jose Alberto</t>
  </si>
  <si>
    <t>Gomeria Centenario S.A.</t>
  </si>
  <si>
    <t>1746/17 del 17/11/17</t>
  </si>
  <si>
    <t>1747/17 del 17/11/17</t>
  </si>
  <si>
    <t>Tempone Ernesto</t>
  </si>
  <si>
    <t>Drogueria Azcuenaga S.R.L.</t>
  </si>
  <si>
    <t>Nestor Luis Serron y Cía. S.R.L.</t>
  </si>
  <si>
    <t>Donnax Group S.A.</t>
  </si>
  <si>
    <t>Glamamed S.A.</t>
  </si>
  <si>
    <t>Drogueria Dimec S.R.L.</t>
  </si>
  <si>
    <t>55</t>
  </si>
  <si>
    <t>4066-2075/17</t>
  </si>
  <si>
    <t>05/12/2017 11:00 hs</t>
  </si>
  <si>
    <t>1784/17 del 28/11/17</t>
  </si>
  <si>
    <t>56</t>
  </si>
  <si>
    <t>Torres Juan Ramon</t>
  </si>
  <si>
    <t>Rodriguez Yanina Marianela</t>
  </si>
  <si>
    <t>4066-2090/17</t>
  </si>
  <si>
    <t>1799/17 del 05/12/17</t>
  </si>
  <si>
    <t>07/12/2017 12:00 hs</t>
  </si>
  <si>
    <t>1839/17 del 07/12/2017</t>
  </si>
  <si>
    <t>1841/17 del 11/12/2017</t>
  </si>
  <si>
    <t>1759/17 del 21/11/17</t>
  </si>
  <si>
    <t>Viginet-Ip</t>
  </si>
  <si>
    <t>1913/17 del 29/12/17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</si>
</sst>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7" formatCode="&quot;$&quot;\ #,##0.00;&quot;$&quot;\ \-#,##0.00"/>
    <numFmt numFmtId="164" formatCode="_-&quot;$&quot;* #,##0.00_-;\-&quot;$&quot;* #,##0.00_-;_-&quot;$&quot;* &quot;-&quot;??_-;_-@_-"/>
    <numFmt numFmtId="165" formatCode="&quot;$&quot;\ #,##0.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 tint="-0.34998626667073579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35">
    <xf numFmtId="0" fontId="0" fillId="0" borderId="0" xfId="0"/>
    <xf numFmtId="49" fontId="2" fillId="2" borderId="2" xfId="0" applyNumberFormat="1" applyFont="1" applyFill="1" applyBorder="1" applyAlignment="1">
      <alignment horizontal="center"/>
    </xf>
    <xf numFmtId="49" fontId="2" fillId="2" borderId="5" xfId="0" applyNumberFormat="1" applyFont="1" applyFill="1" applyBorder="1" applyAlignment="1">
      <alignment horizontal="center"/>
    </xf>
    <xf numFmtId="0" fontId="0" fillId="0" borderId="0" xfId="0" applyBorder="1"/>
    <xf numFmtId="49" fontId="2" fillId="2" borderId="1" xfId="0" applyNumberFormat="1" applyFont="1" applyFill="1" applyBorder="1" applyAlignment="1">
      <alignment horizontal="center"/>
    </xf>
    <xf numFmtId="164" fontId="0" fillId="0" borderId="0" xfId="1" applyFont="1" applyBorder="1"/>
    <xf numFmtId="49" fontId="3" fillId="0" borderId="4" xfId="0" applyNumberFormat="1" applyFont="1" applyFill="1" applyBorder="1" applyAlignment="1">
      <alignment horizontal="center"/>
    </xf>
    <xf numFmtId="0" fontId="4" fillId="0" borderId="0" xfId="0" applyFont="1" applyFill="1" applyBorder="1"/>
    <xf numFmtId="0" fontId="4" fillId="0" borderId="5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164" fontId="4" fillId="0" borderId="9" xfId="1" applyFont="1" applyFill="1" applyBorder="1" applyAlignment="1">
      <alignment horizontal="center"/>
    </xf>
    <xf numFmtId="0" fontId="4" fillId="0" borderId="2" xfId="0" applyFont="1" applyFill="1" applyBorder="1"/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/>
    <xf numFmtId="0" fontId="4" fillId="0" borderId="3" xfId="0" applyFont="1" applyFill="1" applyBorder="1"/>
    <xf numFmtId="164" fontId="5" fillId="0" borderId="1" xfId="1" applyFont="1" applyBorder="1"/>
    <xf numFmtId="164" fontId="4" fillId="0" borderId="8" xfId="1" applyFont="1" applyFill="1" applyBorder="1"/>
    <xf numFmtId="0" fontId="4" fillId="0" borderId="6" xfId="0" applyFont="1" applyFill="1" applyBorder="1"/>
    <xf numFmtId="164" fontId="4" fillId="0" borderId="10" xfId="1" applyFont="1" applyFill="1" applyBorder="1"/>
    <xf numFmtId="14" fontId="4" fillId="0" borderId="4" xfId="0" applyNumberFormat="1" applyFont="1" applyFill="1" applyBorder="1" applyAlignment="1">
      <alignment horizontal="center"/>
    </xf>
    <xf numFmtId="49" fontId="2" fillId="2" borderId="11" xfId="0" applyNumberFormat="1" applyFont="1" applyFill="1" applyBorder="1" applyAlignment="1">
      <alignment horizontal="center"/>
    </xf>
    <xf numFmtId="164" fontId="2" fillId="2" borderId="8" xfId="1" applyFont="1" applyFill="1" applyBorder="1" applyAlignment="1">
      <alignment horizontal="center"/>
    </xf>
    <xf numFmtId="49" fontId="6" fillId="2" borderId="1" xfId="0" applyNumberFormat="1" applyFont="1" applyFill="1" applyBorder="1" applyAlignment="1">
      <alignment horizontal="center"/>
    </xf>
    <xf numFmtId="164" fontId="6" fillId="2" borderId="1" xfId="1" applyFont="1" applyFill="1" applyBorder="1" applyAlignment="1">
      <alignment horizontal="center"/>
    </xf>
    <xf numFmtId="0" fontId="7" fillId="0" borderId="0" xfId="0" applyFont="1" applyFill="1"/>
    <xf numFmtId="49" fontId="7" fillId="0" borderId="3" xfId="0" applyNumberFormat="1" applyFont="1" applyFill="1" applyBorder="1" applyAlignment="1">
      <alignment horizontal="center"/>
    </xf>
    <xf numFmtId="49" fontId="7" fillId="0" borderId="3" xfId="0" applyNumberFormat="1" applyFont="1" applyFill="1" applyBorder="1"/>
    <xf numFmtId="165" fontId="7" fillId="0" borderId="3" xfId="1" applyNumberFormat="1" applyFont="1" applyFill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2" xfId="0" applyFont="1" applyFill="1" applyBorder="1"/>
    <xf numFmtId="0" fontId="8" fillId="0" borderId="2" xfId="0" applyFont="1" applyFill="1" applyBorder="1" applyAlignment="1">
      <alignment horizontal="center"/>
    </xf>
    <xf numFmtId="165" fontId="7" fillId="0" borderId="2" xfId="1" applyNumberFormat="1" applyFont="1" applyFill="1" applyBorder="1" applyAlignment="1">
      <alignment horizontal="center"/>
    </xf>
    <xf numFmtId="0" fontId="8" fillId="0" borderId="0" xfId="0" applyFont="1"/>
    <xf numFmtId="0" fontId="8" fillId="0" borderId="4" xfId="0" applyFont="1" applyFill="1" applyBorder="1" applyAlignment="1">
      <alignment horizontal="center"/>
    </xf>
    <xf numFmtId="0" fontId="8" fillId="0" borderId="4" xfId="0" applyFont="1" applyFill="1" applyBorder="1"/>
    <xf numFmtId="165" fontId="8" fillId="0" borderId="4" xfId="0" applyNumberFormat="1" applyFont="1" applyFill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4" xfId="0" applyFont="1" applyBorder="1"/>
    <xf numFmtId="0" fontId="8" fillId="0" borderId="4" xfId="0" applyFont="1" applyBorder="1" applyAlignment="1"/>
    <xf numFmtId="0" fontId="8" fillId="0" borderId="2" xfId="0" applyFont="1" applyBorder="1"/>
    <xf numFmtId="165" fontId="8" fillId="0" borderId="2" xfId="0" applyNumberFormat="1" applyFont="1" applyFill="1" applyBorder="1" applyAlignment="1">
      <alignment horizontal="center"/>
    </xf>
    <xf numFmtId="165" fontId="8" fillId="0" borderId="4" xfId="0" applyNumberFormat="1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3" xfId="0" applyFont="1" applyBorder="1"/>
    <xf numFmtId="165" fontId="8" fillId="0" borderId="3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" xfId="0" applyFont="1" applyFill="1" applyBorder="1"/>
    <xf numFmtId="0" fontId="8" fillId="0" borderId="1" xfId="0" applyFont="1" applyFill="1" applyBorder="1" applyAlignment="1">
      <alignment horizontal="center"/>
    </xf>
    <xf numFmtId="0" fontId="8" fillId="0" borderId="1" xfId="0" applyFont="1" applyBorder="1"/>
    <xf numFmtId="165" fontId="8" fillId="0" borderId="1" xfId="1" applyNumberFormat="1" applyFont="1" applyFill="1" applyBorder="1" applyAlignment="1">
      <alignment horizontal="center"/>
    </xf>
    <xf numFmtId="165" fontId="8" fillId="0" borderId="2" xfId="0" applyNumberFormat="1" applyFont="1" applyBorder="1" applyAlignment="1">
      <alignment horizontal="center"/>
    </xf>
    <xf numFmtId="0" fontId="8" fillId="0" borderId="11" xfId="0" applyFont="1" applyFill="1" applyBorder="1"/>
    <xf numFmtId="0" fontId="8" fillId="0" borderId="5" xfId="0" applyFont="1" applyFill="1" applyBorder="1" applyAlignment="1">
      <alignment horizontal="center"/>
    </xf>
    <xf numFmtId="165" fontId="8" fillId="0" borderId="8" xfId="1" applyNumberFormat="1" applyFont="1" applyFill="1" applyBorder="1" applyAlignment="1">
      <alignment horizontal="center"/>
    </xf>
    <xf numFmtId="0" fontId="8" fillId="0" borderId="12" xfId="0" applyFont="1" applyFill="1" applyBorder="1"/>
    <xf numFmtId="0" fontId="8" fillId="0" borderId="0" xfId="0" applyFont="1" applyFill="1" applyBorder="1"/>
    <xf numFmtId="165" fontId="8" fillId="0" borderId="9" xfId="1" applyNumberFormat="1" applyFont="1" applyFill="1" applyBorder="1" applyAlignment="1">
      <alignment horizontal="center"/>
    </xf>
    <xf numFmtId="0" fontId="8" fillId="0" borderId="11" xfId="0" applyFont="1" applyBorder="1"/>
    <xf numFmtId="0" fontId="8" fillId="0" borderId="5" xfId="0" applyFont="1" applyFill="1" applyBorder="1"/>
    <xf numFmtId="7" fontId="8" fillId="0" borderId="2" xfId="1" applyNumberFormat="1" applyFont="1" applyFill="1" applyBorder="1" applyAlignment="1">
      <alignment horizontal="center"/>
    </xf>
    <xf numFmtId="0" fontId="8" fillId="0" borderId="12" xfId="0" applyFont="1" applyBorder="1"/>
    <xf numFmtId="0" fontId="8" fillId="0" borderId="0" xfId="0" applyFont="1" applyFill="1" applyBorder="1" applyAlignment="1">
      <alignment horizontal="center"/>
    </xf>
    <xf numFmtId="7" fontId="8" fillId="0" borderId="4" xfId="1" applyNumberFormat="1" applyFont="1" applyFill="1" applyBorder="1" applyAlignment="1">
      <alignment horizontal="center"/>
    </xf>
    <xf numFmtId="0" fontId="8" fillId="0" borderId="0" xfId="0" applyFont="1" applyBorder="1"/>
    <xf numFmtId="7" fontId="8" fillId="0" borderId="4" xfId="1" applyNumberFormat="1" applyFont="1" applyBorder="1" applyAlignment="1">
      <alignment horizontal="center"/>
    </xf>
    <xf numFmtId="0" fontId="8" fillId="0" borderId="13" xfId="0" applyFont="1" applyBorder="1"/>
    <xf numFmtId="0" fontId="8" fillId="0" borderId="6" xfId="0" applyFont="1" applyBorder="1"/>
    <xf numFmtId="7" fontId="8" fillId="0" borderId="3" xfId="1" applyNumberFormat="1" applyFont="1" applyBorder="1" applyAlignment="1">
      <alignment horizontal="center"/>
    </xf>
    <xf numFmtId="165" fontId="8" fillId="0" borderId="0" xfId="0" applyNumberFormat="1" applyFont="1"/>
    <xf numFmtId="0" fontId="8" fillId="0" borderId="3" xfId="0" applyFont="1" applyFill="1" applyBorder="1"/>
    <xf numFmtId="0" fontId="8" fillId="0" borderId="3" xfId="0" applyFont="1" applyFill="1" applyBorder="1" applyAlignment="1">
      <alignment horizontal="center"/>
    </xf>
    <xf numFmtId="7" fontId="8" fillId="0" borderId="1" xfId="1" applyNumberFormat="1" applyFont="1" applyBorder="1" applyAlignment="1">
      <alignment horizontal="center"/>
    </xf>
    <xf numFmtId="7" fontId="8" fillId="0" borderId="1" xfId="1" applyNumberFormat="1" applyFont="1" applyFill="1" applyBorder="1" applyAlignment="1">
      <alignment horizontal="center"/>
    </xf>
    <xf numFmtId="0" fontId="8" fillId="0" borderId="7" xfId="0" applyFont="1" applyBorder="1"/>
    <xf numFmtId="0" fontId="8" fillId="0" borderId="7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164" fontId="9" fillId="0" borderId="1" xfId="0" applyNumberFormat="1" applyFont="1" applyBorder="1" applyAlignment="1">
      <alignment horizontal="center"/>
    </xf>
    <xf numFmtId="49" fontId="10" fillId="0" borderId="1" xfId="0" applyNumberFormat="1" applyFont="1" applyFill="1" applyBorder="1" applyAlignment="1">
      <alignment horizontal="center"/>
    </xf>
    <xf numFmtId="49" fontId="10" fillId="0" borderId="7" xfId="0" applyNumberFormat="1" applyFont="1" applyFill="1" applyBorder="1" applyAlignment="1">
      <alignment horizontal="center"/>
    </xf>
    <xf numFmtId="164" fontId="10" fillId="0" borderId="1" xfId="1" applyFont="1" applyFill="1" applyBorder="1" applyAlignment="1">
      <alignment horizontal="center"/>
    </xf>
    <xf numFmtId="0" fontId="10" fillId="0" borderId="0" xfId="0" applyFont="1" applyFill="1"/>
    <xf numFmtId="49" fontId="10" fillId="0" borderId="2" xfId="0" applyNumberFormat="1" applyFont="1" applyFill="1" applyBorder="1" applyAlignment="1">
      <alignment horizontal="center"/>
    </xf>
    <xf numFmtId="49" fontId="10" fillId="0" borderId="5" xfId="0" applyNumberFormat="1" applyFont="1" applyFill="1" applyBorder="1"/>
    <xf numFmtId="49" fontId="10" fillId="0" borderId="5" xfId="0" applyNumberFormat="1" applyFont="1" applyFill="1" applyBorder="1" applyAlignment="1">
      <alignment horizontal="center"/>
    </xf>
    <xf numFmtId="49" fontId="10" fillId="0" borderId="2" xfId="0" applyNumberFormat="1" applyFont="1" applyFill="1" applyBorder="1"/>
    <xf numFmtId="164" fontId="10" fillId="0" borderId="2" xfId="1" applyFont="1" applyFill="1" applyBorder="1" applyAlignment="1">
      <alignment horizontal="center"/>
    </xf>
    <xf numFmtId="49" fontId="10" fillId="0" borderId="4" xfId="0" applyNumberFormat="1" applyFont="1" applyFill="1" applyBorder="1" applyAlignment="1">
      <alignment horizontal="center"/>
    </xf>
    <xf numFmtId="49" fontId="10" fillId="0" borderId="0" xfId="0" applyNumberFormat="1" applyFont="1" applyFill="1" applyBorder="1"/>
    <xf numFmtId="49" fontId="10" fillId="0" borderId="0" xfId="0" applyNumberFormat="1" applyFont="1" applyFill="1" applyBorder="1" applyAlignment="1">
      <alignment horizontal="center"/>
    </xf>
    <xf numFmtId="49" fontId="10" fillId="0" borderId="4" xfId="0" applyNumberFormat="1" applyFont="1" applyFill="1" applyBorder="1"/>
    <xf numFmtId="164" fontId="10" fillId="0" borderId="4" xfId="1" applyFont="1" applyFill="1" applyBorder="1" applyAlignment="1">
      <alignment horizontal="center"/>
    </xf>
    <xf numFmtId="49" fontId="10" fillId="0" borderId="3" xfId="0" applyNumberFormat="1" applyFont="1" applyFill="1" applyBorder="1" applyAlignment="1">
      <alignment horizontal="center"/>
    </xf>
    <xf numFmtId="49" fontId="10" fillId="0" borderId="6" xfId="0" applyNumberFormat="1" applyFont="1" applyFill="1" applyBorder="1"/>
    <xf numFmtId="49" fontId="10" fillId="0" borderId="6" xfId="0" applyNumberFormat="1" applyFont="1" applyFill="1" applyBorder="1" applyAlignment="1">
      <alignment horizontal="center"/>
    </xf>
    <xf numFmtId="49" fontId="10" fillId="0" borderId="3" xfId="0" applyNumberFormat="1" applyFont="1" applyFill="1" applyBorder="1"/>
    <xf numFmtId="164" fontId="10" fillId="0" borderId="3" xfId="1" applyFont="1" applyFill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0" xfId="0" applyFont="1"/>
    <xf numFmtId="0" fontId="11" fillId="0" borderId="0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5" xfId="0" applyFont="1" applyFill="1" applyBorder="1" applyAlignment="1">
      <alignment horizontal="center"/>
    </xf>
    <xf numFmtId="164" fontId="10" fillId="0" borderId="8" xfId="1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164" fontId="10" fillId="0" borderId="9" xfId="1" applyFont="1" applyFill="1" applyBorder="1" applyAlignment="1">
      <alignment horizontal="center"/>
    </xf>
    <xf numFmtId="0" fontId="11" fillId="0" borderId="2" xfId="0" applyFont="1" applyFill="1" applyBorder="1" applyAlignment="1">
      <alignment horizontal="center"/>
    </xf>
    <xf numFmtId="0" fontId="11" fillId="0" borderId="3" xfId="0" applyFont="1" applyFill="1" applyBorder="1" applyAlignment="1">
      <alignment horizontal="center"/>
    </xf>
    <xf numFmtId="0" fontId="11" fillId="0" borderId="6" xfId="0" applyFont="1" applyFill="1" applyBorder="1" applyAlignment="1">
      <alignment horizontal="center"/>
    </xf>
    <xf numFmtId="49" fontId="10" fillId="0" borderId="1" xfId="0" applyNumberFormat="1" applyFont="1" applyFill="1" applyBorder="1"/>
    <xf numFmtId="0" fontId="11" fillId="0" borderId="7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49" fontId="11" fillId="0" borderId="4" xfId="0" applyNumberFormat="1" applyFont="1" applyBorder="1" applyAlignment="1">
      <alignment horizontal="center"/>
    </xf>
    <xf numFmtId="49" fontId="11" fillId="0" borderId="0" xfId="0" applyNumberFormat="1" applyFont="1" applyBorder="1"/>
    <xf numFmtId="0" fontId="11" fillId="0" borderId="0" xfId="0" applyFont="1" applyBorder="1"/>
    <xf numFmtId="49" fontId="11" fillId="0" borderId="4" xfId="0" applyNumberFormat="1" applyFont="1" applyBorder="1"/>
    <xf numFmtId="49" fontId="11" fillId="0" borderId="0" xfId="0" applyNumberFormat="1" applyFont="1" applyBorder="1" applyAlignment="1">
      <alignment horizontal="center"/>
    </xf>
    <xf numFmtId="164" fontId="11" fillId="0" borderId="9" xfId="1" applyFont="1" applyBorder="1" applyAlignment="1">
      <alignment horizontal="center"/>
    </xf>
    <xf numFmtId="49" fontId="11" fillId="0" borderId="3" xfId="0" applyNumberFormat="1" applyFont="1" applyBorder="1" applyAlignment="1">
      <alignment horizontal="center"/>
    </xf>
    <xf numFmtId="49" fontId="11" fillId="0" borderId="6" xfId="0" applyNumberFormat="1" applyFont="1" applyBorder="1"/>
    <xf numFmtId="0" fontId="11" fillId="0" borderId="6" xfId="0" applyFont="1" applyBorder="1"/>
    <xf numFmtId="49" fontId="11" fillId="0" borderId="3" xfId="0" applyNumberFormat="1" applyFont="1" applyBorder="1"/>
    <xf numFmtId="49" fontId="11" fillId="0" borderId="6" xfId="0" applyNumberFormat="1" applyFont="1" applyBorder="1" applyAlignment="1">
      <alignment horizontal="center"/>
    </xf>
    <xf numFmtId="164" fontId="11" fillId="0" borderId="10" xfId="1" applyFont="1" applyBorder="1" applyAlignment="1">
      <alignment horizontal="center"/>
    </xf>
    <xf numFmtId="49" fontId="10" fillId="3" borderId="1" xfId="0" applyNumberFormat="1" applyFont="1" applyFill="1" applyBorder="1" applyAlignment="1">
      <alignment horizontal="center"/>
    </xf>
    <xf numFmtId="49" fontId="11" fillId="3" borderId="7" xfId="0" applyNumberFormat="1" applyFont="1" applyFill="1" applyBorder="1"/>
    <xf numFmtId="49" fontId="11" fillId="3" borderId="1" xfId="0" applyNumberFormat="1" applyFont="1" applyFill="1" applyBorder="1" applyAlignment="1">
      <alignment horizontal="center"/>
    </xf>
    <xf numFmtId="0" fontId="11" fillId="3" borderId="7" xfId="0" applyFont="1" applyFill="1" applyBorder="1" applyAlignment="1">
      <alignment horizontal="center"/>
    </xf>
    <xf numFmtId="49" fontId="11" fillId="3" borderId="7" xfId="0" applyNumberFormat="1" applyFont="1" applyFill="1" applyBorder="1" applyAlignment="1">
      <alignment horizontal="center"/>
    </xf>
    <xf numFmtId="164" fontId="11" fillId="3" borderId="1" xfId="1" applyFont="1" applyFill="1" applyBorder="1" applyAlignment="1">
      <alignment horizontal="center"/>
    </xf>
    <xf numFmtId="49" fontId="11" fillId="3" borderId="3" xfId="0" applyNumberFormat="1" applyFont="1" applyFill="1" applyBorder="1" applyAlignment="1">
      <alignment horizontal="center"/>
    </xf>
    <xf numFmtId="49" fontId="11" fillId="3" borderId="6" xfId="0" applyNumberFormat="1" applyFont="1" applyFill="1" applyBorder="1"/>
    <xf numFmtId="0" fontId="11" fillId="3" borderId="6" xfId="0" applyFont="1" applyFill="1" applyBorder="1" applyAlignment="1">
      <alignment horizontal="center"/>
    </xf>
    <xf numFmtId="49" fontId="11" fillId="3" borderId="6" xfId="0" applyNumberFormat="1" applyFont="1" applyFill="1" applyBorder="1" applyAlignment="1">
      <alignment horizontal="center"/>
    </xf>
    <xf numFmtId="164" fontId="11" fillId="3" borderId="3" xfId="1" applyFont="1" applyFill="1" applyBorder="1" applyAlignment="1">
      <alignment horizontal="center"/>
    </xf>
    <xf numFmtId="49" fontId="11" fillId="0" borderId="1" xfId="0" applyNumberFormat="1" applyFont="1" applyBorder="1" applyAlignment="1">
      <alignment horizontal="center"/>
    </xf>
    <xf numFmtId="49" fontId="11" fillId="0" borderId="7" xfId="0" applyNumberFormat="1" applyFont="1" applyBorder="1"/>
    <xf numFmtId="49" fontId="11" fillId="0" borderId="1" xfId="0" applyNumberFormat="1" applyFont="1" applyFill="1" applyBorder="1" applyAlignment="1">
      <alignment horizontal="center"/>
    </xf>
    <xf numFmtId="49" fontId="11" fillId="0" borderId="7" xfId="0" applyNumberFormat="1" applyFont="1" applyFill="1" applyBorder="1" applyAlignment="1">
      <alignment horizontal="center"/>
    </xf>
    <xf numFmtId="49" fontId="11" fillId="0" borderId="1" xfId="0" applyNumberFormat="1" applyFont="1" applyFill="1" applyBorder="1"/>
    <xf numFmtId="164" fontId="11" fillId="0" borderId="1" xfId="1" applyFont="1" applyFill="1" applyBorder="1" applyAlignment="1">
      <alignment horizontal="center"/>
    </xf>
    <xf numFmtId="0" fontId="11" fillId="0" borderId="7" xfId="0" applyFont="1" applyFill="1" applyBorder="1" applyAlignment="1">
      <alignment horizontal="center"/>
    </xf>
    <xf numFmtId="49" fontId="11" fillId="0" borderId="7" xfId="0" applyNumberFormat="1" applyFont="1" applyFill="1" applyBorder="1"/>
    <xf numFmtId="49" fontId="11" fillId="0" borderId="2" xfId="0" applyNumberFormat="1" applyFont="1" applyBorder="1" applyAlignment="1">
      <alignment horizontal="center"/>
    </xf>
    <xf numFmtId="49" fontId="11" fillId="0" borderId="5" xfId="0" applyNumberFormat="1" applyFont="1" applyBorder="1"/>
    <xf numFmtId="49" fontId="11" fillId="0" borderId="2" xfId="0" applyNumberFormat="1" applyFont="1" applyFill="1" applyBorder="1" applyAlignment="1">
      <alignment horizontal="center"/>
    </xf>
    <xf numFmtId="49" fontId="11" fillId="0" borderId="5" xfId="0" applyNumberFormat="1" applyFont="1" applyFill="1" applyBorder="1" applyAlignment="1">
      <alignment horizontal="center"/>
    </xf>
    <xf numFmtId="49" fontId="11" fillId="0" borderId="2" xfId="0" applyNumberFormat="1" applyFont="1" applyFill="1" applyBorder="1"/>
    <xf numFmtId="164" fontId="11" fillId="0" borderId="2" xfId="1" applyFont="1" applyFill="1" applyBorder="1" applyAlignment="1">
      <alignment horizontal="center"/>
    </xf>
    <xf numFmtId="49" fontId="11" fillId="0" borderId="4" xfId="0" applyNumberFormat="1" applyFont="1" applyFill="1" applyBorder="1" applyAlignment="1">
      <alignment horizontal="center"/>
    </xf>
    <xf numFmtId="49" fontId="11" fillId="0" borderId="0" xfId="0" applyNumberFormat="1" applyFont="1" applyFill="1" applyBorder="1" applyAlignment="1">
      <alignment horizontal="center"/>
    </xf>
    <xf numFmtId="49" fontId="11" fillId="0" borderId="4" xfId="0" applyNumberFormat="1" applyFont="1" applyFill="1" applyBorder="1"/>
    <xf numFmtId="164" fontId="11" fillId="0" borderId="4" xfId="1" applyFont="1" applyFill="1" applyBorder="1" applyAlignment="1">
      <alignment horizontal="center"/>
    </xf>
    <xf numFmtId="49" fontId="11" fillId="0" borderId="5" xfId="0" applyNumberFormat="1" applyFont="1" applyBorder="1" applyAlignment="1">
      <alignment horizontal="center"/>
    </xf>
    <xf numFmtId="49" fontId="11" fillId="0" borderId="2" xfId="0" applyNumberFormat="1" applyFont="1" applyBorder="1"/>
    <xf numFmtId="164" fontId="11" fillId="0" borderId="8" xfId="1" applyFont="1" applyFill="1" applyBorder="1" applyAlignment="1">
      <alignment horizontal="center"/>
    </xf>
    <xf numFmtId="0" fontId="11" fillId="0" borderId="0" xfId="0" applyFont="1" applyFill="1" applyBorder="1"/>
    <xf numFmtId="164" fontId="11" fillId="0" borderId="9" xfId="1" applyFont="1" applyFill="1" applyBorder="1" applyAlignment="1">
      <alignment horizontal="center"/>
    </xf>
    <xf numFmtId="164" fontId="11" fillId="0" borderId="8" xfId="1" applyFont="1" applyFill="1" applyBorder="1" applyAlignment="1"/>
    <xf numFmtId="49" fontId="11" fillId="0" borderId="3" xfId="0" applyNumberFormat="1" applyFont="1" applyFill="1" applyBorder="1" applyAlignment="1">
      <alignment horizontal="center"/>
    </xf>
    <xf numFmtId="49" fontId="11" fillId="0" borderId="3" xfId="0" applyNumberFormat="1" applyFont="1" applyFill="1" applyBorder="1"/>
    <xf numFmtId="164" fontId="11" fillId="0" borderId="10" xfId="1" applyFont="1" applyFill="1" applyBorder="1" applyAlignment="1"/>
    <xf numFmtId="164" fontId="11" fillId="0" borderId="3" xfId="1" applyFont="1" applyBorder="1" applyAlignment="1">
      <alignment horizontal="center"/>
    </xf>
    <xf numFmtId="49" fontId="11" fillId="0" borderId="0" xfId="0" applyNumberFormat="1" applyFont="1" applyFill="1" applyBorder="1"/>
    <xf numFmtId="49" fontId="11" fillId="0" borderId="7" xfId="0" applyNumberFormat="1" applyFont="1" applyBorder="1" applyAlignment="1"/>
    <xf numFmtId="49" fontId="11" fillId="0" borderId="6" xfId="0" applyNumberFormat="1" applyFont="1" applyFill="1" applyBorder="1" applyAlignment="1">
      <alignment horizontal="center"/>
    </xf>
    <xf numFmtId="164" fontId="11" fillId="0" borderId="10" xfId="1" applyFont="1" applyFill="1" applyBorder="1" applyAlignment="1">
      <alignment horizontal="center"/>
    </xf>
    <xf numFmtId="49" fontId="11" fillId="0" borderId="8" xfId="0" applyNumberFormat="1" applyFont="1" applyFill="1" applyBorder="1"/>
    <xf numFmtId="49" fontId="11" fillId="0" borderId="8" xfId="0" applyNumberFormat="1" applyFont="1" applyFill="1" applyBorder="1" applyAlignment="1">
      <alignment horizontal="center"/>
    </xf>
    <xf numFmtId="0" fontId="11" fillId="0" borderId="8" xfId="0" applyFont="1" applyFill="1" applyBorder="1" applyAlignment="1">
      <alignment horizontal="center"/>
    </xf>
    <xf numFmtId="49" fontId="11" fillId="0" borderId="9" xfId="0" applyNumberFormat="1" applyFont="1" applyFill="1" applyBorder="1"/>
    <xf numFmtId="49" fontId="11" fillId="0" borderId="9" xfId="0" applyNumberFormat="1" applyFont="1" applyFill="1" applyBorder="1" applyAlignment="1">
      <alignment horizontal="center"/>
    </xf>
    <xf numFmtId="0" fontId="11" fillId="0" borderId="9" xfId="0" applyFont="1" applyFill="1" applyBorder="1" applyAlignment="1">
      <alignment horizontal="center"/>
    </xf>
    <xf numFmtId="49" fontId="11" fillId="0" borderId="5" xfId="0" applyNumberFormat="1" applyFont="1" applyFill="1" applyBorder="1"/>
    <xf numFmtId="49" fontId="11" fillId="0" borderId="6" xfId="0" applyNumberFormat="1" applyFont="1" applyFill="1" applyBorder="1"/>
    <xf numFmtId="0" fontId="11" fillId="0" borderId="10" xfId="0" applyFont="1" applyFill="1" applyBorder="1" applyAlignment="1">
      <alignment horizontal="center"/>
    </xf>
    <xf numFmtId="164" fontId="11" fillId="0" borderId="3" xfId="1" applyFont="1" applyFill="1" applyBorder="1" applyAlignment="1">
      <alignment horizontal="center"/>
    </xf>
    <xf numFmtId="164" fontId="11" fillId="0" borderId="1" xfId="1" applyFont="1" applyBorder="1" applyAlignment="1">
      <alignment horizontal="center"/>
    </xf>
    <xf numFmtId="164" fontId="11" fillId="0" borderId="2" xfId="1" applyFont="1" applyBorder="1" applyAlignment="1">
      <alignment horizontal="center"/>
    </xf>
    <xf numFmtId="0" fontId="10" fillId="0" borderId="5" xfId="0" applyFont="1" applyFill="1" applyBorder="1" applyAlignment="1">
      <alignment horizontal="center"/>
    </xf>
    <xf numFmtId="49" fontId="11" fillId="0" borderId="7" xfId="0" applyNumberFormat="1" applyFont="1" applyFill="1" applyBorder="1" applyAlignment="1"/>
    <xf numFmtId="164" fontId="11" fillId="0" borderId="4" xfId="1" applyFont="1" applyBorder="1" applyAlignment="1">
      <alignment horizontal="center"/>
    </xf>
    <xf numFmtId="49" fontId="4" fillId="0" borderId="1" xfId="0" applyNumberFormat="1" applyFont="1" applyFill="1" applyBorder="1"/>
    <xf numFmtId="49" fontId="4" fillId="0" borderId="2" xfId="0" applyNumberFormat="1" applyFont="1" applyFill="1" applyBorder="1"/>
    <xf numFmtId="49" fontId="4" fillId="0" borderId="4" xfId="0" applyNumberFormat="1" applyFont="1" applyBorder="1"/>
    <xf numFmtId="49" fontId="4" fillId="0" borderId="3" xfId="0" applyNumberFormat="1" applyFont="1" applyBorder="1"/>
    <xf numFmtId="49" fontId="4" fillId="0" borderId="0" xfId="0" applyNumberFormat="1" applyFont="1" applyBorder="1"/>
    <xf numFmtId="49" fontId="4" fillId="0" borderId="6" xfId="0" applyNumberFormat="1" applyFont="1" applyBorder="1"/>
    <xf numFmtId="0" fontId="4" fillId="0" borderId="0" xfId="0" applyFont="1"/>
    <xf numFmtId="49" fontId="4" fillId="0" borderId="7" xfId="0" applyNumberFormat="1" applyFont="1" applyFill="1" applyBorder="1" applyAlignment="1">
      <alignment horizontal="center"/>
    </xf>
    <xf numFmtId="49" fontId="4" fillId="0" borderId="5" xfId="0" applyNumberFormat="1" applyFont="1" applyFill="1" applyBorder="1" applyAlignment="1">
      <alignment horizontal="center"/>
    </xf>
    <xf numFmtId="164" fontId="12" fillId="0" borderId="1" xfId="1" applyFont="1" applyFill="1" applyBorder="1" applyAlignment="1">
      <alignment horizontal="center"/>
    </xf>
    <xf numFmtId="49" fontId="4" fillId="0" borderId="3" xfId="0" applyNumberFormat="1" applyFont="1" applyBorder="1" applyAlignment="1">
      <alignment horizontal="center"/>
    </xf>
    <xf numFmtId="49" fontId="3" fillId="0" borderId="5" xfId="0" applyNumberFormat="1" applyFont="1" applyFill="1" applyBorder="1"/>
    <xf numFmtId="0" fontId="3" fillId="0" borderId="5" xfId="0" applyFont="1" applyFill="1" applyBorder="1" applyAlignment="1">
      <alignment horizontal="center"/>
    </xf>
    <xf numFmtId="164" fontId="3" fillId="0" borderId="8" xfId="1" applyFont="1" applyFill="1" applyBorder="1" applyAlignment="1">
      <alignment horizontal="center"/>
    </xf>
    <xf numFmtId="49" fontId="3" fillId="0" borderId="2" xfId="0" applyNumberFormat="1" applyFont="1" applyFill="1" applyBorder="1" applyAlignment="1">
      <alignment horizontal="center"/>
    </xf>
    <xf numFmtId="49" fontId="3" fillId="0" borderId="2" xfId="0" applyNumberFormat="1" applyFont="1" applyFill="1" applyBorder="1"/>
    <xf numFmtId="49" fontId="3" fillId="0" borderId="5" xfId="0" applyNumberFormat="1" applyFont="1" applyFill="1" applyBorder="1" applyAlignment="1">
      <alignment horizontal="center"/>
    </xf>
    <xf numFmtId="49" fontId="3" fillId="0" borderId="0" xfId="0" applyNumberFormat="1" applyFont="1" applyFill="1" applyBorder="1"/>
    <xf numFmtId="0" fontId="3" fillId="0" borderId="0" xfId="0" applyFont="1" applyFill="1" applyBorder="1" applyAlignment="1">
      <alignment horizontal="center"/>
    </xf>
    <xf numFmtId="49" fontId="3" fillId="0" borderId="4" xfId="0" applyNumberFormat="1" applyFont="1" applyFill="1" applyBorder="1"/>
    <xf numFmtId="49" fontId="3" fillId="0" borderId="0" xfId="0" applyNumberFormat="1" applyFont="1" applyFill="1" applyBorder="1" applyAlignment="1">
      <alignment horizontal="center"/>
    </xf>
    <xf numFmtId="164" fontId="3" fillId="0" borderId="9" xfId="1" applyFont="1" applyFill="1" applyBorder="1" applyAlignment="1">
      <alignment horizontal="center"/>
    </xf>
    <xf numFmtId="49" fontId="4" fillId="0" borderId="3" xfId="0" applyNumberFormat="1" applyFont="1" applyFill="1" applyBorder="1" applyAlignment="1">
      <alignment horizontal="center"/>
    </xf>
    <xf numFmtId="49" fontId="4" fillId="0" borderId="0" xfId="0" applyNumberFormat="1" applyFont="1" applyBorder="1" applyAlignment="1">
      <alignment horizontal="center"/>
    </xf>
    <xf numFmtId="49" fontId="4" fillId="0" borderId="5" xfId="0" applyNumberFormat="1" applyFont="1" applyBorder="1"/>
    <xf numFmtId="49" fontId="4" fillId="0" borderId="5" xfId="0" applyNumberFormat="1" applyFont="1" applyBorder="1" applyAlignment="1">
      <alignment horizontal="center"/>
    </xf>
    <xf numFmtId="49" fontId="4" fillId="0" borderId="6" xfId="0" applyNumberFormat="1" applyFont="1" applyBorder="1" applyAlignment="1">
      <alignment horizontal="center"/>
    </xf>
    <xf numFmtId="49" fontId="4" fillId="0" borderId="2" xfId="0" applyNumberFormat="1" applyFont="1" applyBorder="1" applyAlignment="1">
      <alignment horizontal="center"/>
    </xf>
    <xf numFmtId="49" fontId="4" fillId="0" borderId="4" xfId="0" applyNumberFormat="1" applyFont="1" applyBorder="1" applyAlignment="1">
      <alignment horizontal="center"/>
    </xf>
    <xf numFmtId="49" fontId="4" fillId="0" borderId="2" xfId="0" applyNumberFormat="1" applyFont="1" applyBorder="1"/>
    <xf numFmtId="49" fontId="4" fillId="0" borderId="2" xfId="0" applyNumberFormat="1" applyFont="1" applyFill="1" applyBorder="1" applyAlignment="1">
      <alignment horizontal="center"/>
    </xf>
    <xf numFmtId="49" fontId="4" fillId="0" borderId="4" xfId="0" applyNumberFormat="1" applyFont="1" applyFill="1" applyBorder="1" applyAlignment="1">
      <alignment horizontal="center"/>
    </xf>
    <xf numFmtId="49" fontId="4" fillId="0" borderId="5" xfId="0" applyNumberFormat="1" applyFont="1" applyFill="1" applyBorder="1"/>
    <xf numFmtId="49" fontId="4" fillId="0" borderId="0" xfId="0" applyNumberFormat="1" applyFont="1" applyFill="1" applyBorder="1"/>
    <xf numFmtId="49" fontId="4" fillId="0" borderId="6" xfId="0" applyNumberFormat="1" applyFont="1" applyFill="1" applyBorder="1"/>
    <xf numFmtId="0" fontId="4" fillId="0" borderId="0" xfId="0" applyFont="1" applyBorder="1"/>
    <xf numFmtId="0" fontId="8" fillId="0" borderId="5" xfId="0" applyFont="1" applyBorder="1"/>
    <xf numFmtId="0" fontId="4" fillId="0" borderId="5" xfId="0" applyFont="1" applyBorder="1"/>
    <xf numFmtId="0" fontId="4" fillId="0" borderId="4" xfId="0" applyFont="1" applyFill="1" applyBorder="1"/>
    <xf numFmtId="0" fontId="4" fillId="0" borderId="4" xfId="0" applyFont="1" applyBorder="1"/>
    <xf numFmtId="0" fontId="4" fillId="0" borderId="3" xfId="0" applyFont="1" applyBorder="1"/>
    <xf numFmtId="7" fontId="4" fillId="0" borderId="8" xfId="1" applyNumberFormat="1" applyFont="1" applyFill="1" applyBorder="1" applyAlignment="1">
      <alignment horizontal="center"/>
    </xf>
    <xf numFmtId="7" fontId="4" fillId="0" borderId="9" xfId="1" applyNumberFormat="1" applyFont="1" applyFill="1" applyBorder="1" applyAlignment="1">
      <alignment horizontal="center"/>
    </xf>
    <xf numFmtId="7" fontId="4" fillId="0" borderId="10" xfId="1" applyNumberFormat="1" applyFont="1" applyFill="1" applyBorder="1" applyAlignment="1">
      <alignment horizontal="center"/>
    </xf>
    <xf numFmtId="49" fontId="4" fillId="0" borderId="0" xfId="0" applyNumberFormat="1" applyFont="1" applyFill="1" applyBorder="1" applyAlignment="1">
      <alignment horizontal="center"/>
    </xf>
    <xf numFmtId="49" fontId="4" fillId="0" borderId="4" xfId="0" applyNumberFormat="1" applyFont="1" applyFill="1" applyBorder="1"/>
    <xf numFmtId="164" fontId="11" fillId="0" borderId="8" xfId="1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49" fontId="4" fillId="0" borderId="6" xfId="0" applyNumberFormat="1" applyFont="1" applyFill="1" applyBorder="1" applyAlignment="1">
      <alignment horizontal="center"/>
    </xf>
    <xf numFmtId="164" fontId="4" fillId="0" borderId="8" xfId="1" applyFont="1" applyFill="1" applyBorder="1" applyAlignment="1">
      <alignment horizontal="center"/>
    </xf>
    <xf numFmtId="0" fontId="4" fillId="0" borderId="11" xfId="0" applyFont="1" applyFill="1" applyBorder="1" applyAlignment="1">
      <alignment horizontal="center"/>
    </xf>
  </cellXfs>
  <cellStyles count="2">
    <cellStyle name="Moneda" xfId="1" builtinId="4"/>
    <cellStyle name="Normal" xfId="0" builtinId="0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 style="medium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30" formatCode="@"/>
      <fill>
        <patternFill patternType="none">
          <fgColor indexed="64"/>
          <bgColor auto="1"/>
        </patternFill>
      </fill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b val="0"/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30" formatCode="@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b val="0"/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b val="0"/>
        <strike val="0"/>
        <outline val="0"/>
        <shadow val="0"/>
        <u val="none"/>
        <vertAlign val="baseline"/>
        <sz val="12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30" formatCode="@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b val="0"/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30" formatCode="@"/>
      <fill>
        <patternFill patternType="none">
          <fgColor indexed="64"/>
          <bgColor auto="1"/>
        </patternFill>
      </fill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b val="0"/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30" formatCode="@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30" formatCode="@"/>
    </dxf>
    <dxf>
      <font>
        <b val="0"/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30" formatCode="@"/>
    </dxf>
    <dxf>
      <border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30" formatCode="@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la1" displayName="Tabla1" ref="A1:H22" headerRowDxfId="12" dataDxfId="10" totalsRowDxfId="9" headerRowBorderDxfId="11">
  <tableColumns count="8">
    <tableColumn id="1" name="Concurso Nº" totalsRowLabel="19" dataDxfId="8"/>
    <tableColumn id="2" name="Motivo" totalsRowLabel="Red contra Incendios (Materiales) C.Q.O." dataDxfId="7"/>
    <tableColumn id="3" name="Expediente" totalsRowLabel="4066-1151/16" dataDxfId="6"/>
    <tableColumn id="8" name="Decreto Llamado" totalsRowLabel="753/16 del 09/06/16" dataDxfId="5"/>
    <tableColumn id="4" name="Fecha Apertura " totalsRowLabel="22/06/16 11:00hs" dataDxfId="4"/>
    <tableColumn id="5" name="Decreto Adjudicación" totalsRowLabel="803/16 del 24/06/16" dataDxfId="3"/>
    <tableColumn id="6" name="Proveedor Adjudicado" totalsRowLabel="Ghezan Hnos. S.C.A." dataDxfId="2"/>
    <tableColumn id="7" name="Importe Total" totalsRowLabel="71224.47" dataDxfId="1" totalsRowDxfId="0" dataCellStyle="Moneda"/>
  </tableColumns>
  <tableStyleInfo name="TableStyleMedium2" showFirstColumn="0" showLastColumn="0" showRowStripes="0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94"/>
  <sheetViews>
    <sheetView topLeftCell="A84" zoomScale="90" zoomScaleNormal="90" workbookViewId="0">
      <selection activeCell="H94" sqref="A1:H94"/>
    </sheetView>
  </sheetViews>
  <sheetFormatPr baseColWidth="10" defaultRowHeight="15.75" x14ac:dyDescent="0.25"/>
  <cols>
    <col min="1" max="1" width="13.140625" style="114" bestFit="1" customWidth="1"/>
    <col min="2" max="2" width="64.28515625" style="115" bestFit="1" customWidth="1"/>
    <col min="3" max="3" width="14" style="114" bestFit="1" customWidth="1"/>
    <col min="4" max="4" width="21.5703125" style="116" bestFit="1" customWidth="1"/>
    <col min="5" max="5" width="19.7109375" style="117" bestFit="1" customWidth="1"/>
    <col min="6" max="6" width="23.85546875" style="118" bestFit="1" customWidth="1"/>
    <col min="7" max="7" width="30.42578125" style="117" bestFit="1" customWidth="1"/>
    <col min="8" max="8" width="18.85546875" style="183" bestFit="1" customWidth="1"/>
    <col min="9" max="9" width="14" style="100" bestFit="1" customWidth="1"/>
    <col min="10" max="16384" width="11.42578125" style="100"/>
  </cols>
  <sheetData>
    <row r="1" spans="1:8" s="83" customFormat="1" ht="16.5" thickBot="1" x14ac:dyDescent="0.3">
      <c r="A1" s="80" t="s">
        <v>0</v>
      </c>
      <c r="B1" s="81" t="s">
        <v>1</v>
      </c>
      <c r="C1" s="80" t="s">
        <v>2</v>
      </c>
      <c r="D1" s="81" t="s">
        <v>8</v>
      </c>
      <c r="E1" s="80" t="s">
        <v>344</v>
      </c>
      <c r="F1" s="81" t="s">
        <v>9</v>
      </c>
      <c r="G1" s="80" t="s">
        <v>4</v>
      </c>
      <c r="H1" s="82" t="s">
        <v>5</v>
      </c>
    </row>
    <row r="2" spans="1:8" s="83" customFormat="1" ht="16.5" thickBot="1" x14ac:dyDescent="0.3">
      <c r="A2" s="84" t="s">
        <v>6</v>
      </c>
      <c r="B2" s="85" t="s">
        <v>11</v>
      </c>
      <c r="C2" s="84" t="s">
        <v>12</v>
      </c>
      <c r="D2" s="86" t="s">
        <v>13</v>
      </c>
      <c r="E2" s="84" t="s">
        <v>14</v>
      </c>
      <c r="F2" s="86" t="s">
        <v>32</v>
      </c>
      <c r="G2" s="87" t="s">
        <v>33</v>
      </c>
      <c r="H2" s="88">
        <v>297940</v>
      </c>
    </row>
    <row r="3" spans="1:8" s="83" customFormat="1" x14ac:dyDescent="0.25">
      <c r="A3" s="84" t="s">
        <v>7</v>
      </c>
      <c r="B3" s="85" t="s">
        <v>22</v>
      </c>
      <c r="C3" s="84" t="s">
        <v>15</v>
      </c>
      <c r="D3" s="86" t="s">
        <v>16</v>
      </c>
      <c r="E3" s="84" t="s">
        <v>17</v>
      </c>
      <c r="F3" s="86" t="s">
        <v>37</v>
      </c>
      <c r="G3" s="87" t="s">
        <v>34</v>
      </c>
      <c r="H3" s="88">
        <v>20605</v>
      </c>
    </row>
    <row r="4" spans="1:8" s="83" customFormat="1" x14ac:dyDescent="0.25">
      <c r="A4" s="89"/>
      <c r="B4" s="90"/>
      <c r="C4" s="89"/>
      <c r="D4" s="91"/>
      <c r="E4" s="89"/>
      <c r="F4" s="91"/>
      <c r="G4" s="92" t="s">
        <v>35</v>
      </c>
      <c r="H4" s="93">
        <v>9768</v>
      </c>
    </row>
    <row r="5" spans="1:8" s="83" customFormat="1" ht="16.5" thickBot="1" x14ac:dyDescent="0.3">
      <c r="A5" s="94"/>
      <c r="B5" s="95"/>
      <c r="C5" s="94"/>
      <c r="D5" s="96"/>
      <c r="E5" s="94"/>
      <c r="F5" s="96"/>
      <c r="G5" s="97" t="s">
        <v>36</v>
      </c>
      <c r="H5" s="98">
        <v>31320.13</v>
      </c>
    </row>
    <row r="6" spans="1:8" s="83" customFormat="1" ht="16.5" thickBot="1" x14ac:dyDescent="0.3">
      <c r="A6" s="94" t="s">
        <v>23</v>
      </c>
      <c r="B6" s="95" t="s">
        <v>24</v>
      </c>
      <c r="C6" s="94" t="s">
        <v>25</v>
      </c>
      <c r="D6" s="96" t="s">
        <v>27</v>
      </c>
      <c r="E6" s="94" t="s">
        <v>26</v>
      </c>
      <c r="F6" s="96" t="s">
        <v>38</v>
      </c>
      <c r="G6" s="97" t="s">
        <v>39</v>
      </c>
      <c r="H6" s="98">
        <v>214914</v>
      </c>
    </row>
    <row r="7" spans="1:8" s="83" customFormat="1" ht="16.5" thickBot="1" x14ac:dyDescent="0.3">
      <c r="A7" s="84" t="s">
        <v>28</v>
      </c>
      <c r="B7" s="85" t="s">
        <v>29</v>
      </c>
      <c r="C7" s="84" t="s">
        <v>30</v>
      </c>
      <c r="D7" s="86" t="s">
        <v>31</v>
      </c>
      <c r="E7" s="84" t="s">
        <v>20</v>
      </c>
      <c r="F7" s="86" t="s">
        <v>57</v>
      </c>
      <c r="G7" s="87" t="s">
        <v>56</v>
      </c>
      <c r="H7" s="88">
        <v>236472.45</v>
      </c>
    </row>
    <row r="8" spans="1:8" x14ac:dyDescent="0.25">
      <c r="A8" s="84" t="s">
        <v>40</v>
      </c>
      <c r="B8" s="85" t="s">
        <v>41</v>
      </c>
      <c r="C8" s="84" t="s">
        <v>42</v>
      </c>
      <c r="D8" s="99" t="s">
        <v>43</v>
      </c>
      <c r="E8" s="84" t="s">
        <v>44</v>
      </c>
      <c r="F8" s="86" t="s">
        <v>64</v>
      </c>
      <c r="G8" s="87" t="s">
        <v>62</v>
      </c>
      <c r="H8" s="88">
        <f>91796.4+36167.04</f>
        <v>127963.44</v>
      </c>
    </row>
    <row r="9" spans="1:8" ht="16.5" thickBot="1" x14ac:dyDescent="0.3">
      <c r="A9" s="89"/>
      <c r="B9" s="90"/>
      <c r="C9" s="89"/>
      <c r="D9" s="101"/>
      <c r="E9" s="89"/>
      <c r="F9" s="91"/>
      <c r="G9" s="92" t="s">
        <v>63</v>
      </c>
      <c r="H9" s="93">
        <v>5680</v>
      </c>
    </row>
    <row r="10" spans="1:8" x14ac:dyDescent="0.25">
      <c r="A10" s="84" t="s">
        <v>48</v>
      </c>
      <c r="B10" s="85" t="s">
        <v>49</v>
      </c>
      <c r="C10" s="84" t="s">
        <v>50</v>
      </c>
      <c r="D10" s="102" t="s">
        <v>51</v>
      </c>
      <c r="E10" s="86" t="s">
        <v>65</v>
      </c>
      <c r="F10" s="84" t="s">
        <v>79</v>
      </c>
      <c r="G10" s="85" t="s">
        <v>62</v>
      </c>
      <c r="H10" s="88">
        <v>49384.88</v>
      </c>
    </row>
    <row r="11" spans="1:8" ht="16.5" thickBot="1" x14ac:dyDescent="0.3">
      <c r="A11" s="89"/>
      <c r="B11" s="90"/>
      <c r="C11" s="89"/>
      <c r="D11" s="103"/>
      <c r="E11" s="91"/>
      <c r="F11" s="89"/>
      <c r="G11" s="90" t="s">
        <v>63</v>
      </c>
      <c r="H11" s="93">
        <v>119584.76</v>
      </c>
    </row>
    <row r="12" spans="1:8" x14ac:dyDescent="0.25">
      <c r="A12" s="84" t="s">
        <v>58</v>
      </c>
      <c r="B12" s="85" t="s">
        <v>84</v>
      </c>
      <c r="C12" s="84" t="s">
        <v>59</v>
      </c>
      <c r="D12" s="104" t="s">
        <v>60</v>
      </c>
      <c r="E12" s="84" t="s">
        <v>61</v>
      </c>
      <c r="F12" s="86" t="s">
        <v>100</v>
      </c>
      <c r="G12" s="87" t="s">
        <v>89</v>
      </c>
      <c r="H12" s="105">
        <f>93720+2958+5986.4</f>
        <v>102664.4</v>
      </c>
    </row>
    <row r="13" spans="1:8" x14ac:dyDescent="0.25">
      <c r="A13" s="89"/>
      <c r="B13" s="90"/>
      <c r="C13" s="89"/>
      <c r="D13" s="106"/>
      <c r="E13" s="89"/>
      <c r="F13" s="91"/>
      <c r="G13" s="92" t="s">
        <v>90</v>
      </c>
      <c r="H13" s="107">
        <f>4346.4+7584.6</f>
        <v>11931</v>
      </c>
    </row>
    <row r="14" spans="1:8" ht="16.5" thickBot="1" x14ac:dyDescent="0.3">
      <c r="A14" s="89"/>
      <c r="B14" s="90"/>
      <c r="C14" s="89"/>
      <c r="D14" s="106"/>
      <c r="E14" s="89"/>
      <c r="F14" s="91"/>
      <c r="G14" s="92" t="s">
        <v>91</v>
      </c>
      <c r="H14" s="107">
        <f>2550+1270.5+189300</f>
        <v>193120.5</v>
      </c>
    </row>
    <row r="15" spans="1:8" x14ac:dyDescent="0.25">
      <c r="A15" s="84" t="s">
        <v>66</v>
      </c>
      <c r="B15" s="85" t="s">
        <v>67</v>
      </c>
      <c r="C15" s="84" t="s">
        <v>68</v>
      </c>
      <c r="D15" s="108" t="s">
        <v>72</v>
      </c>
      <c r="E15" s="86" t="s">
        <v>77</v>
      </c>
      <c r="F15" s="84" t="s">
        <v>126</v>
      </c>
      <c r="G15" s="85" t="s">
        <v>111</v>
      </c>
      <c r="H15" s="88">
        <f>62640+21390+13920+8064+2290+3220+810+408+1078+2516+250</f>
        <v>116586</v>
      </c>
    </row>
    <row r="16" spans="1:8" ht="16.5" thickBot="1" x14ac:dyDescent="0.3">
      <c r="A16" s="94"/>
      <c r="B16" s="95"/>
      <c r="C16" s="94"/>
      <c r="D16" s="109"/>
      <c r="E16" s="96"/>
      <c r="F16" s="94"/>
      <c r="G16" s="95" t="s">
        <v>112</v>
      </c>
      <c r="H16" s="98">
        <v>3509</v>
      </c>
    </row>
    <row r="17" spans="1:8" ht="16.5" thickBot="1" x14ac:dyDescent="0.3">
      <c r="A17" s="94" t="s">
        <v>69</v>
      </c>
      <c r="B17" s="97" t="s">
        <v>70</v>
      </c>
      <c r="C17" s="94" t="s">
        <v>71</v>
      </c>
      <c r="D17" s="110" t="s">
        <v>73</v>
      </c>
      <c r="E17" s="94" t="s">
        <v>78</v>
      </c>
      <c r="F17" s="94" t="s">
        <v>114</v>
      </c>
      <c r="G17" s="97" t="s">
        <v>109</v>
      </c>
      <c r="H17" s="98">
        <v>161229</v>
      </c>
    </row>
    <row r="18" spans="1:8" ht="16.5" thickBot="1" x14ac:dyDescent="0.3">
      <c r="A18" s="80" t="s">
        <v>80</v>
      </c>
      <c r="B18" s="111" t="s">
        <v>87</v>
      </c>
      <c r="C18" s="80" t="s">
        <v>85</v>
      </c>
      <c r="D18" s="112" t="s">
        <v>82</v>
      </c>
      <c r="E18" s="80" t="s">
        <v>101</v>
      </c>
      <c r="F18" s="80" t="s">
        <v>132</v>
      </c>
      <c r="G18" s="111" t="s">
        <v>123</v>
      </c>
      <c r="H18" s="82">
        <v>292774</v>
      </c>
    </row>
    <row r="19" spans="1:8" ht="16.5" thickBot="1" x14ac:dyDescent="0.3">
      <c r="A19" s="94" t="s">
        <v>81</v>
      </c>
      <c r="B19" s="97" t="s">
        <v>88</v>
      </c>
      <c r="C19" s="94" t="s">
        <v>86</v>
      </c>
      <c r="D19" s="113" t="s">
        <v>83</v>
      </c>
      <c r="E19" s="94" t="s">
        <v>102</v>
      </c>
      <c r="F19" s="94" t="s">
        <v>127</v>
      </c>
      <c r="G19" s="97" t="s">
        <v>122</v>
      </c>
      <c r="H19" s="98">
        <v>170007</v>
      </c>
    </row>
    <row r="20" spans="1:8" ht="16.5" thickBot="1" x14ac:dyDescent="0.3">
      <c r="A20" s="84" t="s">
        <v>98</v>
      </c>
      <c r="B20" s="87" t="s">
        <v>11</v>
      </c>
      <c r="C20" s="84" t="s">
        <v>103</v>
      </c>
      <c r="D20" s="104" t="s">
        <v>104</v>
      </c>
      <c r="E20" s="84" t="s">
        <v>99</v>
      </c>
      <c r="F20" s="84" t="s">
        <v>110</v>
      </c>
      <c r="G20" s="87" t="s">
        <v>33</v>
      </c>
      <c r="H20" s="88">
        <v>316600</v>
      </c>
    </row>
    <row r="21" spans="1:8" x14ac:dyDescent="0.25">
      <c r="A21" s="84" t="s">
        <v>105</v>
      </c>
      <c r="B21" s="85" t="s">
        <v>22</v>
      </c>
      <c r="C21" s="84" t="s">
        <v>106</v>
      </c>
      <c r="D21" s="99" t="s">
        <v>107</v>
      </c>
      <c r="E21" s="84" t="s">
        <v>108</v>
      </c>
      <c r="F21" s="86" t="s">
        <v>115</v>
      </c>
      <c r="G21" s="87" t="s">
        <v>113</v>
      </c>
      <c r="H21" s="105">
        <v>8760</v>
      </c>
    </row>
    <row r="22" spans="1:8" x14ac:dyDescent="0.25">
      <c r="B22" s="90"/>
      <c r="C22" s="89"/>
      <c r="D22" s="101"/>
      <c r="E22" s="89"/>
      <c r="F22" s="91"/>
      <c r="G22" s="92" t="s">
        <v>35</v>
      </c>
      <c r="H22" s="107">
        <v>23511.200000000001</v>
      </c>
    </row>
    <row r="23" spans="1:8" x14ac:dyDescent="0.25">
      <c r="G23" s="117" t="s">
        <v>34</v>
      </c>
      <c r="H23" s="119">
        <v>7560</v>
      </c>
    </row>
    <row r="24" spans="1:8" ht="16.5" thickBot="1" x14ac:dyDescent="0.3">
      <c r="A24" s="120"/>
      <c r="B24" s="121"/>
      <c r="C24" s="120"/>
      <c r="D24" s="122"/>
      <c r="E24" s="123"/>
      <c r="F24" s="124"/>
      <c r="G24" s="123" t="s">
        <v>36</v>
      </c>
      <c r="H24" s="125">
        <v>18805.2</v>
      </c>
    </row>
    <row r="25" spans="1:8" ht="16.5" thickBot="1" x14ac:dyDescent="0.3">
      <c r="A25" s="126" t="s">
        <v>116</v>
      </c>
      <c r="B25" s="127" t="s">
        <v>124</v>
      </c>
      <c r="C25" s="128" t="s">
        <v>120</v>
      </c>
      <c r="D25" s="129" t="s">
        <v>118</v>
      </c>
      <c r="E25" s="128" t="s">
        <v>174</v>
      </c>
      <c r="F25" s="128"/>
      <c r="G25" s="130" t="s">
        <v>216</v>
      </c>
      <c r="H25" s="131">
        <v>0</v>
      </c>
    </row>
    <row r="26" spans="1:8" ht="16.5" thickBot="1" x14ac:dyDescent="0.3">
      <c r="A26" s="132" t="s">
        <v>117</v>
      </c>
      <c r="B26" s="133" t="s">
        <v>125</v>
      </c>
      <c r="C26" s="132" t="s">
        <v>121</v>
      </c>
      <c r="D26" s="134" t="s">
        <v>119</v>
      </c>
      <c r="E26" s="132" t="s">
        <v>131</v>
      </c>
      <c r="F26" s="135"/>
      <c r="G26" s="132" t="s">
        <v>217</v>
      </c>
      <c r="H26" s="136">
        <v>0</v>
      </c>
    </row>
    <row r="27" spans="1:8" ht="16.5" thickBot="1" x14ac:dyDescent="0.3">
      <c r="A27" s="137" t="s">
        <v>128</v>
      </c>
      <c r="B27" s="138" t="s">
        <v>129</v>
      </c>
      <c r="C27" s="139" t="s">
        <v>133</v>
      </c>
      <c r="D27" s="112" t="s">
        <v>130</v>
      </c>
      <c r="E27" s="139" t="s">
        <v>134</v>
      </c>
      <c r="F27" s="140" t="s">
        <v>198</v>
      </c>
      <c r="G27" s="141" t="s">
        <v>199</v>
      </c>
      <c r="H27" s="142">
        <v>102421</v>
      </c>
    </row>
    <row r="28" spans="1:8" ht="16.5" thickBot="1" x14ac:dyDescent="0.3">
      <c r="A28" s="128" t="s">
        <v>135</v>
      </c>
      <c r="B28" s="127" t="s">
        <v>136</v>
      </c>
      <c r="C28" s="128" t="s">
        <v>137</v>
      </c>
      <c r="D28" s="129" t="s">
        <v>160</v>
      </c>
      <c r="E28" s="128" t="s">
        <v>165</v>
      </c>
      <c r="F28" s="130"/>
      <c r="G28" s="128" t="s">
        <v>216</v>
      </c>
      <c r="H28" s="131">
        <v>0</v>
      </c>
    </row>
    <row r="29" spans="1:8" ht="16.5" thickBot="1" x14ac:dyDescent="0.3">
      <c r="A29" s="137" t="s">
        <v>140</v>
      </c>
      <c r="B29" s="138" t="s">
        <v>142</v>
      </c>
      <c r="C29" s="137" t="s">
        <v>138</v>
      </c>
      <c r="D29" s="143" t="s">
        <v>161</v>
      </c>
      <c r="E29" s="139" t="s">
        <v>166</v>
      </c>
      <c r="F29" s="140" t="s">
        <v>210</v>
      </c>
      <c r="G29" s="141" t="s">
        <v>208</v>
      </c>
      <c r="H29" s="142">
        <v>23498.2</v>
      </c>
    </row>
    <row r="30" spans="1:8" ht="16.5" thickBot="1" x14ac:dyDescent="0.3">
      <c r="A30" s="137" t="s">
        <v>141</v>
      </c>
      <c r="B30" s="138" t="s">
        <v>143</v>
      </c>
      <c r="C30" s="137" t="s">
        <v>139</v>
      </c>
      <c r="D30" s="143" t="s">
        <v>171</v>
      </c>
      <c r="E30" s="139" t="s">
        <v>167</v>
      </c>
      <c r="F30" s="140" t="s">
        <v>209</v>
      </c>
      <c r="G30" s="141" t="s">
        <v>211</v>
      </c>
      <c r="H30" s="142">
        <v>291000</v>
      </c>
    </row>
    <row r="31" spans="1:8" ht="16.5" thickBot="1" x14ac:dyDescent="0.3">
      <c r="A31" s="139" t="s">
        <v>152</v>
      </c>
      <c r="B31" s="144" t="s">
        <v>176</v>
      </c>
      <c r="C31" s="139" t="s">
        <v>157</v>
      </c>
      <c r="D31" s="143" t="s">
        <v>162</v>
      </c>
      <c r="E31" s="139" t="s">
        <v>178</v>
      </c>
      <c r="F31" s="140" t="s">
        <v>212</v>
      </c>
      <c r="G31" s="141" t="s">
        <v>215</v>
      </c>
      <c r="H31" s="142">
        <v>319200</v>
      </c>
    </row>
    <row r="32" spans="1:8" ht="16.5" thickBot="1" x14ac:dyDescent="0.3">
      <c r="A32" s="145" t="s">
        <v>153</v>
      </c>
      <c r="B32" s="146" t="s">
        <v>156</v>
      </c>
      <c r="C32" s="145" t="s">
        <v>158</v>
      </c>
      <c r="D32" s="104" t="s">
        <v>163</v>
      </c>
      <c r="E32" s="147" t="s">
        <v>179</v>
      </c>
      <c r="F32" s="148" t="s">
        <v>213</v>
      </c>
      <c r="G32" s="149" t="s">
        <v>215</v>
      </c>
      <c r="H32" s="150">
        <v>322002</v>
      </c>
    </row>
    <row r="33" spans="1:8" ht="16.5" thickBot="1" x14ac:dyDescent="0.3">
      <c r="A33" s="137" t="s">
        <v>154</v>
      </c>
      <c r="B33" s="138" t="s">
        <v>155</v>
      </c>
      <c r="C33" s="137" t="s">
        <v>159</v>
      </c>
      <c r="D33" s="143" t="s">
        <v>164</v>
      </c>
      <c r="E33" s="139" t="s">
        <v>180</v>
      </c>
      <c r="F33" s="140" t="s">
        <v>214</v>
      </c>
      <c r="G33" s="141" t="s">
        <v>215</v>
      </c>
      <c r="H33" s="142">
        <v>131724</v>
      </c>
    </row>
    <row r="34" spans="1:8" ht="16.5" thickBot="1" x14ac:dyDescent="0.3">
      <c r="A34" s="128" t="s">
        <v>168</v>
      </c>
      <c r="B34" s="127" t="s">
        <v>170</v>
      </c>
      <c r="C34" s="128" t="s">
        <v>172</v>
      </c>
      <c r="D34" s="129" t="s">
        <v>181</v>
      </c>
      <c r="E34" s="128" t="s">
        <v>174</v>
      </c>
      <c r="F34" s="130"/>
      <c r="G34" s="128" t="s">
        <v>217</v>
      </c>
      <c r="H34" s="131">
        <v>0</v>
      </c>
    </row>
    <row r="35" spans="1:8" ht="16.5" thickBot="1" x14ac:dyDescent="0.3">
      <c r="A35" s="114" t="s">
        <v>169</v>
      </c>
      <c r="B35" s="115" t="s">
        <v>177</v>
      </c>
      <c r="C35" s="151" t="s">
        <v>173</v>
      </c>
      <c r="D35" s="106" t="s">
        <v>182</v>
      </c>
      <c r="E35" s="151" t="s">
        <v>175</v>
      </c>
      <c r="F35" s="152" t="s">
        <v>224</v>
      </c>
      <c r="G35" s="153" t="s">
        <v>218</v>
      </c>
      <c r="H35" s="154">
        <v>272968.8</v>
      </c>
    </row>
    <row r="36" spans="1:8" x14ac:dyDescent="0.25">
      <c r="A36" s="145" t="s">
        <v>184</v>
      </c>
      <c r="B36" s="146" t="s">
        <v>22</v>
      </c>
      <c r="C36" s="147" t="s">
        <v>192</v>
      </c>
      <c r="D36" s="104" t="s">
        <v>193</v>
      </c>
      <c r="E36" s="145" t="s">
        <v>200</v>
      </c>
      <c r="F36" s="155" t="s">
        <v>191</v>
      </c>
      <c r="G36" s="156" t="s">
        <v>36</v>
      </c>
      <c r="H36" s="157">
        <v>26664.400000000001</v>
      </c>
    </row>
    <row r="37" spans="1:8" x14ac:dyDescent="0.25">
      <c r="C37" s="151"/>
      <c r="D37" s="158"/>
      <c r="E37" s="114"/>
      <c r="G37" s="117" t="s">
        <v>35</v>
      </c>
      <c r="H37" s="159">
        <v>27180</v>
      </c>
    </row>
    <row r="38" spans="1:8" ht="16.5" thickBot="1" x14ac:dyDescent="0.3">
      <c r="C38" s="151"/>
      <c r="D38" s="158"/>
      <c r="E38" s="114"/>
      <c r="G38" s="117" t="s">
        <v>34</v>
      </c>
      <c r="H38" s="159">
        <v>6470</v>
      </c>
    </row>
    <row r="39" spans="1:8" x14ac:dyDescent="0.25">
      <c r="A39" s="145" t="s">
        <v>185</v>
      </c>
      <c r="B39" s="146" t="s">
        <v>187</v>
      </c>
      <c r="C39" s="147" t="s">
        <v>194</v>
      </c>
      <c r="D39" s="108" t="s">
        <v>196</v>
      </c>
      <c r="E39" s="145" t="s">
        <v>190</v>
      </c>
      <c r="F39" s="147" t="s">
        <v>225</v>
      </c>
      <c r="G39" s="149" t="s">
        <v>123</v>
      </c>
      <c r="H39" s="160">
        <v>113230</v>
      </c>
    </row>
    <row r="40" spans="1:8" ht="16.5" thickBot="1" x14ac:dyDescent="0.3">
      <c r="A40" s="120"/>
      <c r="B40" s="121"/>
      <c r="C40" s="161"/>
      <c r="D40" s="109"/>
      <c r="E40" s="120"/>
      <c r="F40" s="161"/>
      <c r="G40" s="162" t="s">
        <v>223</v>
      </c>
      <c r="H40" s="163">
        <v>48870</v>
      </c>
    </row>
    <row r="41" spans="1:8" ht="16.5" thickBot="1" x14ac:dyDescent="0.3">
      <c r="A41" s="120" t="s">
        <v>186</v>
      </c>
      <c r="B41" s="121" t="s">
        <v>188</v>
      </c>
      <c r="C41" s="161" t="s">
        <v>195</v>
      </c>
      <c r="D41" s="110" t="s">
        <v>197</v>
      </c>
      <c r="E41" s="120" t="s">
        <v>189</v>
      </c>
      <c r="F41" s="124" t="s">
        <v>201</v>
      </c>
      <c r="G41" s="123" t="s">
        <v>33</v>
      </c>
      <c r="H41" s="164">
        <v>315860</v>
      </c>
    </row>
    <row r="42" spans="1:8" ht="16.5" thickBot="1" x14ac:dyDescent="0.3">
      <c r="A42" s="151" t="s">
        <v>202</v>
      </c>
      <c r="B42" s="165" t="s">
        <v>188</v>
      </c>
      <c r="C42" s="151" t="s">
        <v>229</v>
      </c>
      <c r="D42" s="106" t="s">
        <v>230</v>
      </c>
      <c r="E42" s="114" t="s">
        <v>231</v>
      </c>
      <c r="F42" s="152" t="s">
        <v>240</v>
      </c>
      <c r="G42" s="153" t="s">
        <v>33</v>
      </c>
      <c r="H42" s="154">
        <v>309780</v>
      </c>
    </row>
    <row r="43" spans="1:8" ht="16.5" thickBot="1" x14ac:dyDescent="0.3">
      <c r="A43" s="137" t="s">
        <v>203</v>
      </c>
      <c r="B43" s="166" t="s">
        <v>204</v>
      </c>
      <c r="C43" s="137" t="s">
        <v>205</v>
      </c>
      <c r="D43" s="112" t="s">
        <v>206</v>
      </c>
      <c r="E43" s="137" t="s">
        <v>207</v>
      </c>
      <c r="F43" s="140" t="s">
        <v>235</v>
      </c>
      <c r="G43" s="141" t="s">
        <v>232</v>
      </c>
      <c r="H43" s="142">
        <v>106725</v>
      </c>
    </row>
    <row r="44" spans="1:8" ht="16.5" thickBot="1" x14ac:dyDescent="0.3">
      <c r="A44" s="145" t="s">
        <v>219</v>
      </c>
      <c r="B44" s="146" t="s">
        <v>222</v>
      </c>
      <c r="C44" s="145" t="s">
        <v>220</v>
      </c>
      <c r="D44" s="104" t="s">
        <v>228</v>
      </c>
      <c r="E44" s="145" t="s">
        <v>221</v>
      </c>
      <c r="F44" s="148" t="s">
        <v>226</v>
      </c>
      <c r="G44" s="149" t="s">
        <v>227</v>
      </c>
      <c r="H44" s="150">
        <v>293892</v>
      </c>
    </row>
    <row r="45" spans="1:8" x14ac:dyDescent="0.25">
      <c r="A45" s="145" t="s">
        <v>236</v>
      </c>
      <c r="B45" s="146" t="s">
        <v>22</v>
      </c>
      <c r="C45" s="145" t="s">
        <v>237</v>
      </c>
      <c r="D45" s="104" t="s">
        <v>238</v>
      </c>
      <c r="E45" s="145" t="s">
        <v>239</v>
      </c>
      <c r="F45" s="148" t="s">
        <v>260</v>
      </c>
      <c r="G45" s="149" t="s">
        <v>254</v>
      </c>
      <c r="H45" s="157">
        <v>5865</v>
      </c>
    </row>
    <row r="46" spans="1:8" x14ac:dyDescent="0.25">
      <c r="D46" s="106"/>
      <c r="E46" s="114"/>
      <c r="F46" s="152"/>
      <c r="G46" s="153" t="s">
        <v>255</v>
      </c>
      <c r="H46" s="159">
        <v>6214</v>
      </c>
    </row>
    <row r="47" spans="1:8" x14ac:dyDescent="0.25">
      <c r="D47" s="106"/>
      <c r="E47" s="114"/>
      <c r="F47" s="152"/>
      <c r="G47" s="153" t="s">
        <v>35</v>
      </c>
      <c r="H47" s="159">
        <v>18858.8</v>
      </c>
    </row>
    <row r="48" spans="1:8" x14ac:dyDescent="0.25">
      <c r="D48" s="106"/>
      <c r="E48" s="114"/>
      <c r="F48" s="152"/>
      <c r="G48" s="153" t="s">
        <v>36</v>
      </c>
      <c r="H48" s="159">
        <v>10312.280000000001</v>
      </c>
    </row>
    <row r="49" spans="1:8" ht="16.5" thickBot="1" x14ac:dyDescent="0.3">
      <c r="A49" s="120"/>
      <c r="B49" s="121"/>
      <c r="C49" s="120"/>
      <c r="D49" s="110"/>
      <c r="E49" s="120"/>
      <c r="F49" s="167"/>
      <c r="G49" s="162" t="s">
        <v>34</v>
      </c>
      <c r="H49" s="168">
        <v>11856</v>
      </c>
    </row>
    <row r="50" spans="1:8" ht="16.5" thickBot="1" x14ac:dyDescent="0.3">
      <c r="A50" s="137" t="s">
        <v>245</v>
      </c>
      <c r="B50" s="138" t="s">
        <v>246</v>
      </c>
      <c r="C50" s="137" t="s">
        <v>248</v>
      </c>
      <c r="D50" s="143" t="s">
        <v>250</v>
      </c>
      <c r="E50" s="139" t="s">
        <v>233</v>
      </c>
      <c r="F50" s="140" t="s">
        <v>263</v>
      </c>
      <c r="G50" s="141" t="s">
        <v>264</v>
      </c>
      <c r="H50" s="142">
        <v>143570</v>
      </c>
    </row>
    <row r="51" spans="1:8" ht="16.5" thickBot="1" x14ac:dyDescent="0.3">
      <c r="A51" s="137" t="s">
        <v>247</v>
      </c>
      <c r="B51" s="144" t="s">
        <v>272</v>
      </c>
      <c r="C51" s="139" t="s">
        <v>249</v>
      </c>
      <c r="D51" s="143" t="s">
        <v>273</v>
      </c>
      <c r="E51" s="139" t="s">
        <v>274</v>
      </c>
      <c r="F51" s="140" t="s">
        <v>304</v>
      </c>
      <c r="G51" s="141" t="s">
        <v>89</v>
      </c>
      <c r="H51" s="142">
        <v>329800</v>
      </c>
    </row>
    <row r="52" spans="1:8" ht="16.5" thickBot="1" x14ac:dyDescent="0.3">
      <c r="A52" s="137" t="s">
        <v>256</v>
      </c>
      <c r="B52" s="138" t="s">
        <v>257</v>
      </c>
      <c r="C52" s="137" t="s">
        <v>258</v>
      </c>
      <c r="D52" s="112" t="s">
        <v>259</v>
      </c>
      <c r="E52" s="139" t="s">
        <v>261</v>
      </c>
      <c r="F52" s="140" t="s">
        <v>305</v>
      </c>
      <c r="G52" s="141" t="s">
        <v>265</v>
      </c>
      <c r="H52" s="142">
        <v>200441.60000000001</v>
      </c>
    </row>
    <row r="53" spans="1:8" ht="16.5" thickBot="1" x14ac:dyDescent="0.3">
      <c r="A53" s="120" t="s">
        <v>268</v>
      </c>
      <c r="B53" s="121" t="s">
        <v>188</v>
      </c>
      <c r="C53" s="137" t="s">
        <v>269</v>
      </c>
      <c r="D53" s="110" t="s">
        <v>270</v>
      </c>
      <c r="E53" s="120" t="s">
        <v>271</v>
      </c>
      <c r="F53" s="167" t="s">
        <v>275</v>
      </c>
      <c r="G53" s="123" t="s">
        <v>276</v>
      </c>
      <c r="H53" s="164">
        <v>307400</v>
      </c>
    </row>
    <row r="54" spans="1:8" ht="16.5" thickBot="1" x14ac:dyDescent="0.3">
      <c r="A54" s="137" t="s">
        <v>278</v>
      </c>
      <c r="B54" s="138" t="s">
        <v>279</v>
      </c>
      <c r="C54" s="137" t="s">
        <v>280</v>
      </c>
      <c r="D54" s="143" t="s">
        <v>282</v>
      </c>
      <c r="E54" s="137" t="s">
        <v>281</v>
      </c>
      <c r="F54" s="140" t="s">
        <v>298</v>
      </c>
      <c r="G54" s="141" t="s">
        <v>56</v>
      </c>
      <c r="H54" s="142">
        <v>267393.37</v>
      </c>
    </row>
    <row r="55" spans="1:8" ht="16.5" thickBot="1" x14ac:dyDescent="0.3">
      <c r="A55" s="114" t="s">
        <v>293</v>
      </c>
      <c r="B55" s="115" t="s">
        <v>188</v>
      </c>
      <c r="C55" s="114" t="s">
        <v>294</v>
      </c>
      <c r="D55" s="106" t="s">
        <v>295</v>
      </c>
      <c r="E55" s="114" t="s">
        <v>296</v>
      </c>
      <c r="F55" s="152" t="s">
        <v>297</v>
      </c>
      <c r="G55" s="153" t="s">
        <v>33</v>
      </c>
      <c r="H55" s="154">
        <v>299780</v>
      </c>
    </row>
    <row r="56" spans="1:8" x14ac:dyDescent="0.25">
      <c r="A56" s="147" t="s">
        <v>299</v>
      </c>
      <c r="B56" s="169" t="s">
        <v>300</v>
      </c>
      <c r="C56" s="170" t="s">
        <v>301</v>
      </c>
      <c r="D56" s="171" t="s">
        <v>302</v>
      </c>
      <c r="E56" s="170" t="s">
        <v>303</v>
      </c>
      <c r="F56" s="170" t="s">
        <v>317</v>
      </c>
      <c r="G56" s="169" t="s">
        <v>227</v>
      </c>
      <c r="H56" s="157">
        <v>148750</v>
      </c>
    </row>
    <row r="57" spans="1:8" ht="16.5" thickBot="1" x14ac:dyDescent="0.3">
      <c r="A57" s="151"/>
      <c r="B57" s="172"/>
      <c r="C57" s="173"/>
      <c r="D57" s="174"/>
      <c r="E57" s="173"/>
      <c r="F57" s="173"/>
      <c r="G57" s="172" t="s">
        <v>313</v>
      </c>
      <c r="H57" s="159">
        <v>129450</v>
      </c>
    </row>
    <row r="58" spans="1:8" x14ac:dyDescent="0.25">
      <c r="A58" s="147" t="s">
        <v>306</v>
      </c>
      <c r="B58" s="175" t="s">
        <v>307</v>
      </c>
      <c r="C58" s="147" t="s">
        <v>308</v>
      </c>
      <c r="D58" s="104" t="s">
        <v>318</v>
      </c>
      <c r="E58" s="147" t="s">
        <v>309</v>
      </c>
      <c r="F58" s="148" t="s">
        <v>328</v>
      </c>
      <c r="G58" s="149" t="s">
        <v>123</v>
      </c>
      <c r="H58" s="157">
        <f>50900+92712</f>
        <v>143612</v>
      </c>
    </row>
    <row r="59" spans="1:8" ht="16.5" thickBot="1" x14ac:dyDescent="0.3">
      <c r="A59" s="161"/>
      <c r="B59" s="176"/>
      <c r="C59" s="161"/>
      <c r="D59" s="110"/>
      <c r="E59" s="161"/>
      <c r="F59" s="167"/>
      <c r="G59" s="162" t="s">
        <v>327</v>
      </c>
      <c r="H59" s="168">
        <f>28160+30492+13600</f>
        <v>72252</v>
      </c>
    </row>
    <row r="60" spans="1:8" ht="16.5" thickBot="1" x14ac:dyDescent="0.3">
      <c r="A60" s="120" t="s">
        <v>312</v>
      </c>
      <c r="B60" s="121" t="s">
        <v>314</v>
      </c>
      <c r="C60" s="120" t="s">
        <v>315</v>
      </c>
      <c r="D60" s="177" t="s">
        <v>319</v>
      </c>
      <c r="E60" s="120" t="s">
        <v>316</v>
      </c>
      <c r="F60" s="167" t="s">
        <v>330</v>
      </c>
      <c r="G60" s="162" t="s">
        <v>122</v>
      </c>
      <c r="H60" s="178">
        <v>221438.25</v>
      </c>
    </row>
    <row r="61" spans="1:8" ht="16.5" thickBot="1" x14ac:dyDescent="0.3">
      <c r="A61" s="137" t="s">
        <v>321</v>
      </c>
      <c r="B61" s="121" t="s">
        <v>188</v>
      </c>
      <c r="C61" s="139" t="s">
        <v>323</v>
      </c>
      <c r="D61" s="110" t="s">
        <v>324</v>
      </c>
      <c r="E61" s="120" t="s">
        <v>325</v>
      </c>
      <c r="F61" s="167" t="s">
        <v>329</v>
      </c>
      <c r="G61" s="162" t="s">
        <v>33</v>
      </c>
      <c r="H61" s="178">
        <v>325800</v>
      </c>
    </row>
    <row r="62" spans="1:8" ht="16.5" thickBot="1" x14ac:dyDescent="0.3">
      <c r="A62" s="137" t="s">
        <v>341</v>
      </c>
      <c r="B62" s="138" t="s">
        <v>343</v>
      </c>
      <c r="C62" s="139" t="s">
        <v>346</v>
      </c>
      <c r="D62" s="143" t="s">
        <v>342</v>
      </c>
      <c r="E62" s="137" t="s">
        <v>345</v>
      </c>
      <c r="F62" s="140" t="s">
        <v>350</v>
      </c>
      <c r="G62" s="141" t="s">
        <v>349</v>
      </c>
      <c r="H62" s="142">
        <v>165000</v>
      </c>
    </row>
    <row r="63" spans="1:8" ht="16.5" thickBot="1" x14ac:dyDescent="0.3">
      <c r="A63" s="137" t="s">
        <v>351</v>
      </c>
      <c r="B63" s="138" t="s">
        <v>357</v>
      </c>
      <c r="C63" s="137" t="s">
        <v>352</v>
      </c>
      <c r="D63" s="143" t="s">
        <v>354</v>
      </c>
      <c r="E63" s="137" t="s">
        <v>353</v>
      </c>
      <c r="F63" s="140" t="s">
        <v>358</v>
      </c>
      <c r="G63" s="141" t="s">
        <v>356</v>
      </c>
      <c r="H63" s="179">
        <v>198874</v>
      </c>
    </row>
    <row r="64" spans="1:8" ht="16.5" thickBot="1" x14ac:dyDescent="0.3">
      <c r="A64" s="145" t="s">
        <v>355</v>
      </c>
      <c r="B64" s="146" t="s">
        <v>188</v>
      </c>
      <c r="C64" s="147" t="s">
        <v>359</v>
      </c>
      <c r="D64" s="104" t="s">
        <v>360</v>
      </c>
      <c r="E64" s="147" t="s">
        <v>361</v>
      </c>
      <c r="F64" s="148" t="s">
        <v>369</v>
      </c>
      <c r="G64" s="149" t="s">
        <v>362</v>
      </c>
      <c r="H64" s="180">
        <v>307800</v>
      </c>
    </row>
    <row r="65" spans="1:8" x14ac:dyDescent="0.25">
      <c r="A65" s="145" t="s">
        <v>371</v>
      </c>
      <c r="B65" s="146" t="s">
        <v>187</v>
      </c>
      <c r="C65" s="147" t="s">
        <v>373</v>
      </c>
      <c r="D65" s="181" t="s">
        <v>374</v>
      </c>
      <c r="E65" s="147" t="s">
        <v>375</v>
      </c>
      <c r="F65" s="148" t="s">
        <v>379</v>
      </c>
      <c r="G65" s="149" t="s">
        <v>223</v>
      </c>
      <c r="H65" s="157">
        <v>10600</v>
      </c>
    </row>
    <row r="66" spans="1:8" ht="16.5" thickBot="1" x14ac:dyDescent="0.3">
      <c r="G66" s="117" t="s">
        <v>123</v>
      </c>
      <c r="H66" s="119">
        <v>164950</v>
      </c>
    </row>
    <row r="67" spans="1:8" x14ac:dyDescent="0.25">
      <c r="A67" s="145" t="s">
        <v>380</v>
      </c>
      <c r="B67" s="146" t="s">
        <v>394</v>
      </c>
      <c r="C67" s="145" t="s">
        <v>385</v>
      </c>
      <c r="D67" s="99" t="s">
        <v>386</v>
      </c>
      <c r="E67" s="147" t="s">
        <v>395</v>
      </c>
      <c r="F67" s="148" t="s">
        <v>421</v>
      </c>
      <c r="G67" s="149" t="s">
        <v>91</v>
      </c>
      <c r="H67" s="157">
        <v>177195</v>
      </c>
    </row>
    <row r="68" spans="1:8" ht="16.5" thickBot="1" x14ac:dyDescent="0.3">
      <c r="A68" s="120"/>
      <c r="B68" s="121"/>
      <c r="C68" s="120"/>
      <c r="D68" s="113"/>
      <c r="E68" s="161"/>
      <c r="F68" s="167"/>
      <c r="G68" s="162" t="s">
        <v>89</v>
      </c>
      <c r="H68" s="168">
        <v>21258</v>
      </c>
    </row>
    <row r="69" spans="1:8" ht="16.5" thickBot="1" x14ac:dyDescent="0.3">
      <c r="A69" s="114" t="s">
        <v>384</v>
      </c>
      <c r="B69" s="115" t="s">
        <v>188</v>
      </c>
      <c r="C69" s="151" t="s">
        <v>387</v>
      </c>
      <c r="D69" s="106" t="s">
        <v>388</v>
      </c>
      <c r="E69" s="114" t="s">
        <v>389</v>
      </c>
      <c r="F69" s="152" t="s">
        <v>396</v>
      </c>
      <c r="G69" s="153" t="s">
        <v>362</v>
      </c>
      <c r="H69" s="154">
        <v>307800</v>
      </c>
    </row>
    <row r="70" spans="1:8" ht="16.5" thickBot="1" x14ac:dyDescent="0.3">
      <c r="A70" s="137" t="s">
        <v>404</v>
      </c>
      <c r="B70" s="138" t="s">
        <v>188</v>
      </c>
      <c r="C70" s="137" t="s">
        <v>405</v>
      </c>
      <c r="D70" s="143" t="s">
        <v>417</v>
      </c>
      <c r="E70" s="137" t="s">
        <v>406</v>
      </c>
      <c r="F70" s="139" t="s">
        <v>425</v>
      </c>
      <c r="G70" s="182" t="s">
        <v>33</v>
      </c>
      <c r="H70" s="142">
        <v>353600</v>
      </c>
    </row>
    <row r="71" spans="1:8" ht="16.5" thickBot="1" x14ac:dyDescent="0.3">
      <c r="A71" s="137" t="s">
        <v>407</v>
      </c>
      <c r="B71" s="138" t="s">
        <v>279</v>
      </c>
      <c r="C71" s="137" t="s">
        <v>412</v>
      </c>
      <c r="D71" s="143" t="s">
        <v>418</v>
      </c>
      <c r="E71" s="137" t="s">
        <v>415</v>
      </c>
      <c r="F71" s="140" t="s">
        <v>426</v>
      </c>
      <c r="G71" s="141" t="s">
        <v>56</v>
      </c>
      <c r="H71" s="142">
        <v>124357.7</v>
      </c>
    </row>
    <row r="72" spans="1:8" ht="16.5" thickBot="1" x14ac:dyDescent="0.3">
      <c r="A72" s="137" t="s">
        <v>408</v>
      </c>
      <c r="B72" s="138" t="s">
        <v>410</v>
      </c>
      <c r="C72" s="137" t="s">
        <v>413</v>
      </c>
      <c r="D72" s="143" t="s">
        <v>419</v>
      </c>
      <c r="E72" s="137" t="s">
        <v>416</v>
      </c>
      <c r="F72" s="191" t="s">
        <v>436</v>
      </c>
      <c r="G72" s="184" t="s">
        <v>427</v>
      </c>
      <c r="H72" s="142">
        <v>330000</v>
      </c>
    </row>
    <row r="73" spans="1:8" x14ac:dyDescent="0.25">
      <c r="A73" s="145" t="s">
        <v>409</v>
      </c>
      <c r="B73" s="146" t="s">
        <v>411</v>
      </c>
      <c r="C73" s="145" t="s">
        <v>414</v>
      </c>
      <c r="D73" s="104" t="s">
        <v>420</v>
      </c>
      <c r="E73" s="147" t="s">
        <v>424</v>
      </c>
      <c r="F73" s="192" t="s">
        <v>437</v>
      </c>
      <c r="G73" s="185" t="s">
        <v>428</v>
      </c>
      <c r="H73" s="157">
        <v>38667.879999999997</v>
      </c>
    </row>
    <row r="74" spans="1:8" x14ac:dyDescent="0.25">
      <c r="B74" s="188"/>
      <c r="G74" s="186" t="s">
        <v>429</v>
      </c>
      <c r="H74" s="119">
        <v>23206.1</v>
      </c>
    </row>
    <row r="75" spans="1:8" ht="16.5" thickBot="1" x14ac:dyDescent="0.3">
      <c r="B75" s="188"/>
      <c r="G75" s="186" t="s">
        <v>96</v>
      </c>
      <c r="H75" s="119">
        <v>57509.57</v>
      </c>
    </row>
    <row r="76" spans="1:8" x14ac:dyDescent="0.25">
      <c r="A76" s="198" t="s">
        <v>430</v>
      </c>
      <c r="B76" s="195" t="s">
        <v>307</v>
      </c>
      <c r="C76" s="198" t="s">
        <v>431</v>
      </c>
      <c r="D76" s="196" t="s">
        <v>438</v>
      </c>
      <c r="E76" s="199" t="s">
        <v>443</v>
      </c>
      <c r="F76" s="200" t="s">
        <v>453</v>
      </c>
      <c r="G76" s="199" t="s">
        <v>451</v>
      </c>
      <c r="H76" s="197">
        <v>129800</v>
      </c>
    </row>
    <row r="77" spans="1:8" ht="16.5" thickBot="1" x14ac:dyDescent="0.3">
      <c r="A77" s="6"/>
      <c r="B77" s="201"/>
      <c r="C77" s="6"/>
      <c r="D77" s="202"/>
      <c r="E77" s="203"/>
      <c r="F77" s="204"/>
      <c r="G77" s="203" t="s">
        <v>452</v>
      </c>
      <c r="H77" s="205">
        <v>108240</v>
      </c>
    </row>
    <row r="78" spans="1:8" x14ac:dyDescent="0.25">
      <c r="A78" s="211" t="s">
        <v>439</v>
      </c>
      <c r="B78" s="213" t="s">
        <v>440</v>
      </c>
      <c r="C78" s="209" t="s">
        <v>441</v>
      </c>
      <c r="D78" s="10" t="s">
        <v>450</v>
      </c>
      <c r="E78" s="208" t="s">
        <v>442</v>
      </c>
      <c r="F78" s="214" t="s">
        <v>454</v>
      </c>
      <c r="G78" s="216" t="s">
        <v>455</v>
      </c>
      <c r="H78" s="150">
        <v>29567.35</v>
      </c>
    </row>
    <row r="79" spans="1:8" x14ac:dyDescent="0.25">
      <c r="A79" s="212"/>
      <c r="B79" s="186"/>
      <c r="C79" s="207"/>
      <c r="D79" s="15"/>
      <c r="E79" s="188"/>
      <c r="F79" s="215"/>
      <c r="G79" s="217" t="s">
        <v>183</v>
      </c>
      <c r="H79" s="154">
        <v>8560</v>
      </c>
    </row>
    <row r="80" spans="1:8" x14ac:dyDescent="0.25">
      <c r="A80" s="212"/>
      <c r="B80" s="186"/>
      <c r="C80" s="207"/>
      <c r="D80" s="15"/>
      <c r="E80" s="188"/>
      <c r="F80" s="215"/>
      <c r="G80" s="217" t="s">
        <v>97</v>
      </c>
      <c r="H80" s="154">
        <v>67667</v>
      </c>
    </row>
    <row r="81" spans="1:9" x14ac:dyDescent="0.25">
      <c r="A81" s="212"/>
      <c r="B81" s="186"/>
      <c r="C81" s="207"/>
      <c r="D81" s="15"/>
      <c r="E81" s="188"/>
      <c r="F81" s="215"/>
      <c r="G81" s="217" t="s">
        <v>96</v>
      </c>
      <c r="H81" s="154">
        <v>42300.23</v>
      </c>
    </row>
    <row r="82" spans="1:9" x14ac:dyDescent="0.25">
      <c r="A82" s="212"/>
      <c r="B82" s="186"/>
      <c r="C82" s="207"/>
      <c r="D82" s="15"/>
      <c r="E82" s="188"/>
      <c r="F82" s="215"/>
      <c r="G82" s="217" t="s">
        <v>456</v>
      </c>
      <c r="H82" s="154">
        <v>98601.15</v>
      </c>
    </row>
    <row r="83" spans="1:9" x14ac:dyDescent="0.25">
      <c r="A83" s="212"/>
      <c r="B83" s="186"/>
      <c r="C83" s="207"/>
      <c r="D83" s="15"/>
      <c r="E83" s="188"/>
      <c r="F83" s="215"/>
      <c r="G83" s="217" t="s">
        <v>457</v>
      </c>
      <c r="H83" s="154">
        <v>17712.7</v>
      </c>
    </row>
    <row r="84" spans="1:9" ht="16.5" thickBot="1" x14ac:dyDescent="0.3">
      <c r="A84" s="194"/>
      <c r="B84" s="187"/>
      <c r="C84" s="210"/>
      <c r="D84" s="11"/>
      <c r="E84" s="189"/>
      <c r="F84" s="206"/>
      <c r="G84" s="218" t="s">
        <v>95</v>
      </c>
      <c r="H84" s="178">
        <v>23404.400000000001</v>
      </c>
    </row>
    <row r="85" spans="1:9" ht="16.5" thickBot="1" x14ac:dyDescent="0.3">
      <c r="A85" s="212" t="s">
        <v>444</v>
      </c>
      <c r="B85" s="188" t="s">
        <v>445</v>
      </c>
      <c r="C85" s="215" t="s">
        <v>446</v>
      </c>
      <c r="D85" s="9" t="s">
        <v>447</v>
      </c>
      <c r="E85" s="215" t="s">
        <v>448</v>
      </c>
      <c r="F85" s="228" t="s">
        <v>449</v>
      </c>
      <c r="G85" s="229" t="s">
        <v>362</v>
      </c>
      <c r="H85" s="154">
        <v>371000</v>
      </c>
    </row>
    <row r="86" spans="1:9" x14ac:dyDescent="0.25">
      <c r="A86" s="211" t="s">
        <v>461</v>
      </c>
      <c r="B86" s="208" t="s">
        <v>22</v>
      </c>
      <c r="C86" s="211" t="s">
        <v>462</v>
      </c>
      <c r="D86" s="8" t="s">
        <v>464</v>
      </c>
      <c r="E86" s="211" t="s">
        <v>463</v>
      </c>
      <c r="F86" s="192" t="s">
        <v>471</v>
      </c>
      <c r="G86" s="213" t="s">
        <v>466</v>
      </c>
      <c r="H86" s="230">
        <v>7000</v>
      </c>
    </row>
    <row r="87" spans="1:9" x14ac:dyDescent="0.25">
      <c r="A87" s="212"/>
      <c r="B87" s="188"/>
      <c r="C87" s="212"/>
      <c r="D87" s="9"/>
      <c r="E87" s="212"/>
      <c r="F87" s="152"/>
      <c r="G87" s="186" t="s">
        <v>467</v>
      </c>
      <c r="H87" s="119">
        <v>825</v>
      </c>
    </row>
    <row r="88" spans="1:9" x14ac:dyDescent="0.25">
      <c r="A88" s="212"/>
      <c r="B88" s="188"/>
      <c r="C88" s="212"/>
      <c r="D88" s="9"/>
      <c r="E88" s="212"/>
      <c r="F88" s="152"/>
      <c r="G88" s="186" t="s">
        <v>255</v>
      </c>
      <c r="H88" s="119">
        <v>3780</v>
      </c>
    </row>
    <row r="89" spans="1:9" x14ac:dyDescent="0.25">
      <c r="A89" s="212"/>
      <c r="B89" s="188"/>
      <c r="C89" s="212"/>
      <c r="D89" s="9"/>
      <c r="E89" s="212"/>
      <c r="F89" s="152"/>
      <c r="G89" s="186" t="s">
        <v>34</v>
      </c>
      <c r="H89" s="119">
        <v>24085</v>
      </c>
    </row>
    <row r="90" spans="1:9" x14ac:dyDescent="0.25">
      <c r="A90" s="212"/>
      <c r="B90" s="188"/>
      <c r="C90" s="212"/>
      <c r="D90" s="9"/>
      <c r="E90" s="212"/>
      <c r="F90" s="152"/>
      <c r="G90" s="186" t="s">
        <v>36</v>
      </c>
      <c r="H90" s="119">
        <v>28552</v>
      </c>
    </row>
    <row r="91" spans="1:9" ht="16.5" thickBot="1" x14ac:dyDescent="0.3">
      <c r="A91" s="194"/>
      <c r="B91" s="189"/>
      <c r="C91" s="194"/>
      <c r="D91" s="12"/>
      <c r="E91" s="194"/>
      <c r="F91" s="167"/>
      <c r="G91" s="187" t="s">
        <v>35</v>
      </c>
      <c r="H91" s="125">
        <v>45792</v>
      </c>
    </row>
    <row r="92" spans="1:9" ht="16.5" thickBot="1" x14ac:dyDescent="0.3">
      <c r="A92" s="194" t="s">
        <v>465</v>
      </c>
      <c r="B92" s="189" t="s">
        <v>445</v>
      </c>
      <c r="C92" s="194" t="s">
        <v>468</v>
      </c>
      <c r="D92" s="231" t="s">
        <v>469</v>
      </c>
      <c r="E92" s="194" t="s">
        <v>470</v>
      </c>
      <c r="F92" s="232" t="s">
        <v>472</v>
      </c>
      <c r="G92" s="187" t="s">
        <v>362</v>
      </c>
      <c r="H92" s="164">
        <v>363420</v>
      </c>
      <c r="I92" s="190" t="s">
        <v>432</v>
      </c>
    </row>
    <row r="93" spans="1:9" ht="16.5" thickBot="1" x14ac:dyDescent="0.3">
      <c r="F93" s="207"/>
    </row>
    <row r="94" spans="1:9" ht="18" thickBot="1" x14ac:dyDescent="0.35">
      <c r="H94" s="193">
        <f>SUM(H2:H93)</f>
        <v>11546093.74</v>
      </c>
    </row>
  </sheetData>
  <pageMargins left="0.17" right="0.17" top="0.17" bottom="0.17" header="0.17" footer="0.17"/>
  <pageSetup paperSize="9" scale="70" fitToHeight="0" orientation="landscape" r:id="rId1"/>
  <ignoredErrors>
    <ignoredError sqref="A2:A3 A17:A21 A6:A8 A10 A12 A15 A25:A36 A41:A43 A44:C44 A39 E44 A45 A50:A55 A56:E56 A60:A65 A58 A69:A73 A67 A76:C76 A85:A86 A78 A92" numberStoredAsText="1"/>
  </ignoredErrors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4"/>
  <sheetViews>
    <sheetView zoomScale="90" zoomScaleNormal="90" workbookViewId="0">
      <selection sqref="A1:H44"/>
    </sheetView>
  </sheetViews>
  <sheetFormatPr baseColWidth="10" defaultRowHeight="15.75" x14ac:dyDescent="0.25"/>
  <cols>
    <col min="1" max="1" width="13.42578125" style="78" bestFit="1" customWidth="1"/>
    <col min="2" max="2" width="52.42578125" style="66" bestFit="1" customWidth="1"/>
    <col min="3" max="3" width="14.140625" style="66" bestFit="1" customWidth="1"/>
    <col min="4" max="4" width="21.5703125" style="66" bestFit="1" customWidth="1"/>
    <col min="5" max="5" width="18.140625" style="66" bestFit="1" customWidth="1"/>
    <col min="6" max="6" width="22.28515625" style="66" bestFit="1" customWidth="1"/>
    <col min="7" max="7" width="32.5703125" style="66" bestFit="1" customWidth="1"/>
    <col min="8" max="8" width="17.5703125" style="78" bestFit="1" customWidth="1"/>
    <col min="9" max="9" width="14.7109375" style="35" bestFit="1" customWidth="1"/>
    <col min="10" max="16384" width="11.42578125" style="35"/>
  </cols>
  <sheetData>
    <row r="1" spans="1:8" s="27" customFormat="1" ht="16.5" thickBot="1" x14ac:dyDescent="0.3">
      <c r="A1" s="25" t="s">
        <v>10</v>
      </c>
      <c r="B1" s="25" t="s">
        <v>1</v>
      </c>
      <c r="C1" s="25" t="s">
        <v>2</v>
      </c>
      <c r="D1" s="25" t="s">
        <v>8</v>
      </c>
      <c r="E1" s="25" t="s">
        <v>344</v>
      </c>
      <c r="F1" s="25" t="s">
        <v>9</v>
      </c>
      <c r="G1" s="25" t="s">
        <v>4</v>
      </c>
      <c r="H1" s="26" t="s">
        <v>5</v>
      </c>
    </row>
    <row r="2" spans="1:8" s="27" customFormat="1" ht="16.5" thickBot="1" x14ac:dyDescent="0.3">
      <c r="A2" s="28" t="s">
        <v>6</v>
      </c>
      <c r="B2" s="29" t="s">
        <v>21</v>
      </c>
      <c r="C2" s="28" t="s">
        <v>18</v>
      </c>
      <c r="D2" s="28" t="s">
        <v>19</v>
      </c>
      <c r="E2" s="28" t="s">
        <v>20</v>
      </c>
      <c r="F2" s="28" t="s">
        <v>74</v>
      </c>
      <c r="G2" s="29" t="s">
        <v>75</v>
      </c>
      <c r="H2" s="30">
        <v>707000</v>
      </c>
    </row>
    <row r="3" spans="1:8" x14ac:dyDescent="0.25">
      <c r="A3" s="31">
        <v>2</v>
      </c>
      <c r="B3" s="32" t="s">
        <v>45</v>
      </c>
      <c r="C3" s="33" t="s">
        <v>46</v>
      </c>
      <c r="D3" s="33" t="s">
        <v>55</v>
      </c>
      <c r="E3" s="33" t="s">
        <v>47</v>
      </c>
      <c r="F3" s="33" t="s">
        <v>150</v>
      </c>
      <c r="G3" s="32" t="s">
        <v>183</v>
      </c>
      <c r="H3" s="34">
        <v>65462.8</v>
      </c>
    </row>
    <row r="4" spans="1:8" x14ac:dyDescent="0.25">
      <c r="A4" s="36"/>
      <c r="B4" s="37"/>
      <c r="C4" s="37"/>
      <c r="D4" s="37"/>
      <c r="E4" s="37"/>
      <c r="F4" s="37"/>
      <c r="G4" s="37" t="s">
        <v>92</v>
      </c>
      <c r="H4" s="38">
        <v>49740</v>
      </c>
    </row>
    <row r="5" spans="1:8" x14ac:dyDescent="0.25">
      <c r="A5" s="36"/>
      <c r="B5" s="37"/>
      <c r="C5" s="37"/>
      <c r="D5" s="37"/>
      <c r="E5" s="37"/>
      <c r="F5" s="37"/>
      <c r="G5" s="37" t="s">
        <v>93</v>
      </c>
      <c r="H5" s="38">
        <v>64039.12</v>
      </c>
    </row>
    <row r="6" spans="1:8" x14ac:dyDescent="0.25">
      <c r="A6" s="36"/>
      <c r="B6" s="37"/>
      <c r="C6" s="37"/>
      <c r="D6" s="37"/>
      <c r="E6" s="37"/>
      <c r="F6" s="37"/>
      <c r="G6" s="37" t="s">
        <v>94</v>
      </c>
      <c r="H6" s="38">
        <v>68587.240000000005</v>
      </c>
    </row>
    <row r="7" spans="1:8" x14ac:dyDescent="0.25">
      <c r="A7" s="36"/>
      <c r="B7" s="37"/>
      <c r="C7" s="37"/>
      <c r="D7" s="37"/>
      <c r="E7" s="37"/>
      <c r="F7" s="37"/>
      <c r="G7" s="37" t="s">
        <v>95</v>
      </c>
      <c r="H7" s="38">
        <v>89081.279999999999</v>
      </c>
    </row>
    <row r="8" spans="1:8" x14ac:dyDescent="0.25">
      <c r="A8" s="36"/>
      <c r="B8" s="37"/>
      <c r="C8" s="37"/>
      <c r="D8" s="37"/>
      <c r="E8" s="37"/>
      <c r="F8" s="37"/>
      <c r="G8" s="37" t="s">
        <v>96</v>
      </c>
      <c r="H8" s="38">
        <v>187299.21</v>
      </c>
    </row>
    <row r="9" spans="1:8" ht="16.5" thickBot="1" x14ac:dyDescent="0.3">
      <c r="A9" s="39"/>
      <c r="B9" s="40"/>
      <c r="C9" s="40"/>
      <c r="D9" s="40"/>
      <c r="E9" s="40"/>
      <c r="F9" s="40"/>
      <c r="G9" s="41" t="s">
        <v>97</v>
      </c>
      <c r="H9" s="38">
        <v>138697.37</v>
      </c>
    </row>
    <row r="10" spans="1:8" x14ac:dyDescent="0.25">
      <c r="A10" s="31">
        <v>3</v>
      </c>
      <c r="B10" s="42" t="s">
        <v>52</v>
      </c>
      <c r="C10" s="31" t="s">
        <v>53</v>
      </c>
      <c r="D10" s="31" t="s">
        <v>54</v>
      </c>
      <c r="E10" s="33" t="s">
        <v>76</v>
      </c>
      <c r="F10" s="32" t="s">
        <v>151</v>
      </c>
      <c r="G10" s="32" t="s">
        <v>183</v>
      </c>
      <c r="H10" s="43">
        <v>2361</v>
      </c>
    </row>
    <row r="11" spans="1:8" x14ac:dyDescent="0.25">
      <c r="A11" s="39"/>
      <c r="B11" s="40"/>
      <c r="C11" s="40"/>
      <c r="D11" s="40"/>
      <c r="E11" s="40"/>
      <c r="F11" s="40"/>
      <c r="G11" s="40" t="s">
        <v>144</v>
      </c>
      <c r="H11" s="44">
        <v>11870.45</v>
      </c>
    </row>
    <row r="12" spans="1:8" x14ac:dyDescent="0.25">
      <c r="A12" s="39"/>
      <c r="B12" s="40"/>
      <c r="C12" s="40"/>
      <c r="D12" s="40"/>
      <c r="E12" s="40"/>
      <c r="F12" s="40"/>
      <c r="G12" s="40" t="s">
        <v>145</v>
      </c>
      <c r="H12" s="44">
        <v>98379.6</v>
      </c>
    </row>
    <row r="13" spans="1:8" x14ac:dyDescent="0.25">
      <c r="A13" s="39"/>
      <c r="B13" s="40"/>
      <c r="C13" s="40"/>
      <c r="D13" s="40"/>
      <c r="E13" s="40"/>
      <c r="F13" s="40"/>
      <c r="G13" s="40" t="s">
        <v>94</v>
      </c>
      <c r="H13" s="44">
        <v>68511.8</v>
      </c>
    </row>
    <row r="14" spans="1:8" x14ac:dyDescent="0.25">
      <c r="A14" s="39"/>
      <c r="B14" s="40"/>
      <c r="C14" s="40"/>
      <c r="D14" s="40"/>
      <c r="E14" s="40"/>
      <c r="F14" s="40"/>
      <c r="G14" s="40" t="s">
        <v>146</v>
      </c>
      <c r="H14" s="44">
        <v>72245.8</v>
      </c>
    </row>
    <row r="15" spans="1:8" x14ac:dyDescent="0.25">
      <c r="A15" s="39"/>
      <c r="B15" s="40"/>
      <c r="C15" s="40"/>
      <c r="D15" s="40"/>
      <c r="E15" s="40"/>
      <c r="F15" s="40"/>
      <c r="G15" s="40" t="s">
        <v>147</v>
      </c>
      <c r="H15" s="44">
        <v>217416</v>
      </c>
    </row>
    <row r="16" spans="1:8" x14ac:dyDescent="0.25">
      <c r="A16" s="39"/>
      <c r="B16" s="40"/>
      <c r="C16" s="40"/>
      <c r="D16" s="40"/>
      <c r="E16" s="40"/>
      <c r="F16" s="40"/>
      <c r="G16" s="40" t="s">
        <v>148</v>
      </c>
      <c r="H16" s="44">
        <v>84849.600000000006</v>
      </c>
    </row>
    <row r="17" spans="1:9" ht="16.5" thickBot="1" x14ac:dyDescent="0.3">
      <c r="A17" s="45"/>
      <c r="B17" s="46"/>
      <c r="C17" s="46"/>
      <c r="D17" s="46"/>
      <c r="E17" s="46"/>
      <c r="F17" s="46"/>
      <c r="G17" s="46" t="s">
        <v>149</v>
      </c>
      <c r="H17" s="47">
        <v>314162.34000000003</v>
      </c>
    </row>
    <row r="18" spans="1:9" ht="16.5" thickBot="1" x14ac:dyDescent="0.3">
      <c r="A18" s="48">
        <v>4</v>
      </c>
      <c r="B18" s="49" t="s">
        <v>244</v>
      </c>
      <c r="C18" s="48" t="s">
        <v>243</v>
      </c>
      <c r="D18" s="50" t="s">
        <v>234</v>
      </c>
      <c r="E18" s="48" t="s">
        <v>262</v>
      </c>
      <c r="F18" s="50" t="s">
        <v>292</v>
      </c>
      <c r="G18" s="49" t="s">
        <v>291</v>
      </c>
      <c r="H18" s="47">
        <v>711016</v>
      </c>
    </row>
    <row r="19" spans="1:9" ht="16.5" thickBot="1" x14ac:dyDescent="0.3">
      <c r="A19" s="48">
        <v>5</v>
      </c>
      <c r="B19" s="51" t="s">
        <v>241</v>
      </c>
      <c r="C19" s="48" t="s">
        <v>242</v>
      </c>
      <c r="D19" s="50" t="s">
        <v>284</v>
      </c>
      <c r="E19" s="50" t="s">
        <v>277</v>
      </c>
      <c r="F19" s="50" t="s">
        <v>340</v>
      </c>
      <c r="G19" s="49" t="s">
        <v>336</v>
      </c>
      <c r="H19" s="52">
        <v>419442.78</v>
      </c>
    </row>
    <row r="20" spans="1:9" ht="16.5" thickBot="1" x14ac:dyDescent="0.3">
      <c r="A20" s="31">
        <v>6</v>
      </c>
      <c r="B20" s="42" t="s">
        <v>251</v>
      </c>
      <c r="C20" s="33" t="s">
        <v>252</v>
      </c>
      <c r="D20" s="33" t="s">
        <v>253</v>
      </c>
      <c r="E20" s="33" t="s">
        <v>287</v>
      </c>
      <c r="F20" s="33" t="s">
        <v>267</v>
      </c>
      <c r="G20" s="32" t="s">
        <v>266</v>
      </c>
      <c r="H20" s="53">
        <v>638317</v>
      </c>
    </row>
    <row r="21" spans="1:9" x14ac:dyDescent="0.25">
      <c r="A21" s="33">
        <v>7</v>
      </c>
      <c r="B21" s="54" t="s">
        <v>52</v>
      </c>
      <c r="C21" s="33" t="s">
        <v>283</v>
      </c>
      <c r="D21" s="33" t="s">
        <v>289</v>
      </c>
      <c r="E21" s="33" t="s">
        <v>288</v>
      </c>
      <c r="F21" s="55" t="s">
        <v>320</v>
      </c>
      <c r="G21" s="32" t="s">
        <v>183</v>
      </c>
      <c r="H21" s="56">
        <v>3528</v>
      </c>
    </row>
    <row r="22" spans="1:9" x14ac:dyDescent="0.25">
      <c r="A22" s="36"/>
      <c r="B22" s="57"/>
      <c r="C22" s="36"/>
      <c r="D22" s="36"/>
      <c r="E22" s="36"/>
      <c r="F22" s="58"/>
      <c r="G22" s="37" t="s">
        <v>94</v>
      </c>
      <c r="H22" s="59">
        <v>55564.7</v>
      </c>
    </row>
    <row r="23" spans="1:9" x14ac:dyDescent="0.25">
      <c r="A23" s="36"/>
      <c r="B23" s="57"/>
      <c r="C23" s="36"/>
      <c r="D23" s="36"/>
      <c r="E23" s="36"/>
      <c r="F23" s="58"/>
      <c r="G23" s="37" t="s">
        <v>147</v>
      </c>
      <c r="H23" s="59">
        <v>141610.5</v>
      </c>
    </row>
    <row r="24" spans="1:9" x14ac:dyDescent="0.25">
      <c r="A24" s="36"/>
      <c r="B24" s="57"/>
      <c r="C24" s="36"/>
      <c r="D24" s="36"/>
      <c r="E24" s="36"/>
      <c r="F24" s="58"/>
      <c r="G24" s="37" t="s">
        <v>310</v>
      </c>
      <c r="H24" s="59">
        <v>208009.25</v>
      </c>
    </row>
    <row r="25" spans="1:9" x14ac:dyDescent="0.25">
      <c r="A25" s="36"/>
      <c r="B25" s="57"/>
      <c r="C25" s="36"/>
      <c r="D25" s="36"/>
      <c r="E25" s="36"/>
      <c r="F25" s="58"/>
      <c r="G25" s="37" t="s">
        <v>311</v>
      </c>
      <c r="H25" s="59">
        <v>62291.1</v>
      </c>
    </row>
    <row r="26" spans="1:9" ht="16.5" thickBot="1" x14ac:dyDescent="0.3">
      <c r="A26" s="36"/>
      <c r="B26" s="57"/>
      <c r="C26" s="36"/>
      <c r="D26" s="36"/>
      <c r="E26" s="36"/>
      <c r="F26" s="58"/>
      <c r="G26" s="37" t="s">
        <v>149</v>
      </c>
      <c r="H26" s="59">
        <v>305788.3</v>
      </c>
    </row>
    <row r="27" spans="1:9" x14ac:dyDescent="0.25">
      <c r="A27" s="31">
        <v>8</v>
      </c>
      <c r="B27" s="60" t="s">
        <v>45</v>
      </c>
      <c r="C27" s="31" t="s">
        <v>285</v>
      </c>
      <c r="D27" s="55" t="s">
        <v>290</v>
      </c>
      <c r="E27" s="31" t="s">
        <v>286</v>
      </c>
      <c r="F27" s="33" t="s">
        <v>326</v>
      </c>
      <c r="G27" s="61" t="s">
        <v>183</v>
      </c>
      <c r="H27" s="62">
        <v>77999.320000000007</v>
      </c>
    </row>
    <row r="28" spans="1:9" x14ac:dyDescent="0.25">
      <c r="A28" s="39"/>
      <c r="B28" s="63"/>
      <c r="C28" s="39"/>
      <c r="D28" s="64"/>
      <c r="E28" s="39"/>
      <c r="F28" s="37"/>
      <c r="G28" s="58" t="s">
        <v>97</v>
      </c>
      <c r="H28" s="65">
        <v>98478.86</v>
      </c>
    </row>
    <row r="29" spans="1:9" x14ac:dyDescent="0.25">
      <c r="A29" s="39"/>
      <c r="B29" s="63"/>
      <c r="C29" s="40"/>
      <c r="E29" s="40"/>
      <c r="F29" s="40"/>
      <c r="G29" s="66" t="s">
        <v>96</v>
      </c>
      <c r="H29" s="67">
        <v>223612.06</v>
      </c>
    </row>
    <row r="30" spans="1:9" x14ac:dyDescent="0.25">
      <c r="A30" s="39"/>
      <c r="B30" s="63"/>
      <c r="C30" s="40"/>
      <c r="E30" s="40"/>
      <c r="F30" s="40"/>
      <c r="G30" s="66" t="s">
        <v>322</v>
      </c>
      <c r="H30" s="67">
        <v>186791.93</v>
      </c>
    </row>
    <row r="31" spans="1:9" ht="16.5" thickBot="1" x14ac:dyDescent="0.3">
      <c r="A31" s="45"/>
      <c r="B31" s="68"/>
      <c r="C31" s="46"/>
      <c r="D31" s="69"/>
      <c r="E31" s="46"/>
      <c r="F31" s="46"/>
      <c r="G31" s="69" t="s">
        <v>92</v>
      </c>
      <c r="H31" s="70">
        <v>12258</v>
      </c>
      <c r="I31" s="71"/>
    </row>
    <row r="32" spans="1:9" ht="16.5" thickBot="1" x14ac:dyDescent="0.3">
      <c r="A32" s="48">
        <v>9</v>
      </c>
      <c r="B32" s="72" t="s">
        <v>348</v>
      </c>
      <c r="C32" s="73" t="s">
        <v>347</v>
      </c>
      <c r="D32" s="73" t="s">
        <v>368</v>
      </c>
      <c r="E32" s="73" t="s">
        <v>367</v>
      </c>
      <c r="F32" s="73" t="s">
        <v>381</v>
      </c>
      <c r="G32" s="72" t="s">
        <v>382</v>
      </c>
      <c r="H32" s="74">
        <v>735312</v>
      </c>
    </row>
    <row r="33" spans="1:8" ht="16.5" thickBot="1" x14ac:dyDescent="0.3">
      <c r="A33" s="48">
        <v>10</v>
      </c>
      <c r="B33" s="51" t="s">
        <v>363</v>
      </c>
      <c r="C33" s="48" t="s">
        <v>364</v>
      </c>
      <c r="D33" s="50" t="s">
        <v>370</v>
      </c>
      <c r="E33" s="50" t="s">
        <v>376</v>
      </c>
      <c r="F33" s="50" t="s">
        <v>390</v>
      </c>
      <c r="G33" s="49" t="s">
        <v>383</v>
      </c>
      <c r="H33" s="75">
        <v>598000</v>
      </c>
    </row>
    <row r="34" spans="1:8" ht="16.5" thickBot="1" x14ac:dyDescent="0.3">
      <c r="A34" s="48">
        <v>11</v>
      </c>
      <c r="B34" s="76" t="s">
        <v>391</v>
      </c>
      <c r="C34" s="48" t="s">
        <v>392</v>
      </c>
      <c r="D34" s="77" t="s">
        <v>393</v>
      </c>
      <c r="E34" s="50" t="s">
        <v>397</v>
      </c>
      <c r="F34" s="50" t="s">
        <v>402</v>
      </c>
      <c r="G34" s="49" t="s">
        <v>403</v>
      </c>
      <c r="H34" s="74">
        <v>548050</v>
      </c>
    </row>
    <row r="35" spans="1:8" ht="16.5" thickBot="1" x14ac:dyDescent="0.3">
      <c r="A35" s="31">
        <v>12</v>
      </c>
      <c r="B35" s="220" t="s">
        <v>398</v>
      </c>
      <c r="C35" s="31" t="s">
        <v>399</v>
      </c>
      <c r="D35" s="220" t="s">
        <v>400</v>
      </c>
      <c r="E35" s="31" t="s">
        <v>401</v>
      </c>
      <c r="F35" s="8" t="s">
        <v>422</v>
      </c>
      <c r="G35" s="14" t="s">
        <v>423</v>
      </c>
      <c r="H35" s="62">
        <v>440000</v>
      </c>
    </row>
    <row r="36" spans="1:8" x14ac:dyDescent="0.25">
      <c r="A36" s="31">
        <v>13</v>
      </c>
      <c r="B36" s="221" t="s">
        <v>52</v>
      </c>
      <c r="C36" s="10" t="s">
        <v>433</v>
      </c>
      <c r="D36" s="16" t="s">
        <v>435</v>
      </c>
      <c r="E36" s="10" t="s">
        <v>434</v>
      </c>
      <c r="F36" s="10" t="s">
        <v>473</v>
      </c>
      <c r="G36" s="14" t="s">
        <v>149</v>
      </c>
      <c r="H36" s="225">
        <v>225865.15</v>
      </c>
    </row>
    <row r="37" spans="1:8" x14ac:dyDescent="0.25">
      <c r="A37" s="39"/>
      <c r="B37" s="219"/>
      <c r="C37" s="15"/>
      <c r="D37" s="7"/>
      <c r="E37" s="15"/>
      <c r="F37" s="37"/>
      <c r="G37" s="222" t="s">
        <v>458</v>
      </c>
      <c r="H37" s="226">
        <v>22615</v>
      </c>
    </row>
    <row r="38" spans="1:8" x14ac:dyDescent="0.25">
      <c r="A38" s="39"/>
      <c r="C38" s="40"/>
      <c r="E38" s="40"/>
      <c r="F38" s="40"/>
      <c r="G38" s="223" t="s">
        <v>145</v>
      </c>
      <c r="H38" s="226">
        <v>83434</v>
      </c>
    </row>
    <row r="39" spans="1:8" x14ac:dyDescent="0.25">
      <c r="A39" s="39"/>
      <c r="C39" s="40"/>
      <c r="E39" s="40"/>
      <c r="F39" s="40"/>
      <c r="G39" s="223" t="s">
        <v>459</v>
      </c>
      <c r="H39" s="226">
        <v>14840</v>
      </c>
    </row>
    <row r="40" spans="1:8" x14ac:dyDescent="0.25">
      <c r="A40" s="39"/>
      <c r="C40" s="40"/>
      <c r="E40" s="40"/>
      <c r="F40" s="40"/>
      <c r="G40" s="223" t="s">
        <v>144</v>
      </c>
      <c r="H40" s="226">
        <v>67323.28</v>
      </c>
    </row>
    <row r="41" spans="1:8" x14ac:dyDescent="0.25">
      <c r="A41" s="39"/>
      <c r="C41" s="40"/>
      <c r="E41" s="40"/>
      <c r="F41" s="40"/>
      <c r="G41" s="223" t="s">
        <v>460</v>
      </c>
      <c r="H41" s="226">
        <v>128896</v>
      </c>
    </row>
    <row r="42" spans="1:8" ht="16.5" thickBot="1" x14ac:dyDescent="0.3">
      <c r="A42" s="45"/>
      <c r="B42" s="69"/>
      <c r="C42" s="46"/>
      <c r="D42" s="69"/>
      <c r="E42" s="46"/>
      <c r="F42" s="46"/>
      <c r="G42" s="224" t="s">
        <v>148</v>
      </c>
      <c r="H42" s="227">
        <v>143390.29999999999</v>
      </c>
    </row>
    <row r="43" spans="1:8" ht="16.5" thickBot="1" x14ac:dyDescent="0.3"/>
    <row r="44" spans="1:8" ht="18" thickBot="1" x14ac:dyDescent="0.35">
      <c r="H44" s="79">
        <f>SUM(H2:H42)</f>
        <v>8392137.1400000006</v>
      </c>
    </row>
  </sheetData>
  <pageMargins left="0.17" right="0.17" top="0.75" bottom="0.75" header="0.3" footer="0.3"/>
  <pageSetup paperSize="9" scale="71" orientation="landscape" r:id="rId1"/>
  <ignoredErrors>
    <ignoredError sqref="A2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"/>
  <sheetViews>
    <sheetView tabSelected="1" zoomScale="90" zoomScaleNormal="90" workbookViewId="0">
      <selection sqref="A1:H7"/>
    </sheetView>
  </sheetViews>
  <sheetFormatPr baseColWidth="10" defaultRowHeight="15" x14ac:dyDescent="0.25"/>
  <cols>
    <col min="1" max="1" width="12.140625" style="3" bestFit="1" customWidth="1"/>
    <col min="2" max="2" width="37.85546875" style="3" bestFit="1" customWidth="1"/>
    <col min="3" max="3" width="15.140625" style="3" bestFit="1" customWidth="1"/>
    <col min="4" max="4" width="21.5703125" style="3" bestFit="1" customWidth="1"/>
    <col min="5" max="5" width="18.5703125" style="3" customWidth="1"/>
    <col min="6" max="6" width="23.140625" style="3" bestFit="1" customWidth="1"/>
    <col min="7" max="7" width="22.85546875" style="3" customWidth="1"/>
    <col min="8" max="8" width="17.42578125" style="3" bestFit="1" customWidth="1"/>
  </cols>
  <sheetData>
    <row r="1" spans="1:8" ht="15.75" thickBot="1" x14ac:dyDescent="0.3">
      <c r="A1" s="4" t="s">
        <v>10</v>
      </c>
      <c r="B1" s="1" t="s">
        <v>1</v>
      </c>
      <c r="C1" s="1" t="s">
        <v>2</v>
      </c>
      <c r="D1" s="2" t="s">
        <v>8</v>
      </c>
      <c r="E1" s="1" t="s">
        <v>3</v>
      </c>
      <c r="F1" s="23" t="s">
        <v>9</v>
      </c>
      <c r="G1" s="1" t="s">
        <v>4</v>
      </c>
      <c r="H1" s="24" t="s">
        <v>5</v>
      </c>
    </row>
    <row r="2" spans="1:8" ht="16.5" thickBot="1" x14ac:dyDescent="0.3">
      <c r="A2" s="6" t="s">
        <v>6</v>
      </c>
      <c r="B2" s="10" t="s">
        <v>339</v>
      </c>
      <c r="C2" s="10" t="s">
        <v>331</v>
      </c>
      <c r="D2" s="8" t="s">
        <v>337</v>
      </c>
      <c r="E2" s="10" t="s">
        <v>338</v>
      </c>
      <c r="F2" s="234" t="s">
        <v>475</v>
      </c>
      <c r="G2" s="10" t="s">
        <v>474</v>
      </c>
      <c r="H2" s="233">
        <v>1480339</v>
      </c>
    </row>
    <row r="3" spans="1:8" ht="15.75" x14ac:dyDescent="0.25">
      <c r="A3" s="10">
        <v>2</v>
      </c>
      <c r="B3" s="16" t="s">
        <v>333</v>
      </c>
      <c r="C3" s="10" t="s">
        <v>334</v>
      </c>
      <c r="D3" s="8" t="s">
        <v>332</v>
      </c>
      <c r="E3" s="10" t="s">
        <v>335</v>
      </c>
      <c r="F3" s="8" t="s">
        <v>372</v>
      </c>
      <c r="G3" s="14" t="s">
        <v>365</v>
      </c>
      <c r="H3" s="19">
        <v>585250</v>
      </c>
    </row>
    <row r="4" spans="1:8" ht="15.75" x14ac:dyDescent="0.25">
      <c r="A4" s="15"/>
      <c r="B4" s="7"/>
      <c r="C4" s="15"/>
      <c r="D4" s="9"/>
      <c r="E4" s="22"/>
      <c r="F4" s="9" t="s">
        <v>372</v>
      </c>
      <c r="G4" s="15" t="s">
        <v>366</v>
      </c>
      <c r="H4" s="13">
        <v>2145000</v>
      </c>
    </row>
    <row r="5" spans="1:8" ht="16.5" thickBot="1" x14ac:dyDescent="0.3">
      <c r="A5" s="11"/>
      <c r="B5" s="20"/>
      <c r="C5" s="17"/>
      <c r="D5" s="12"/>
      <c r="E5" s="11"/>
      <c r="F5" s="12" t="s">
        <v>377</v>
      </c>
      <c r="G5" s="11" t="s">
        <v>378</v>
      </c>
      <c r="H5" s="21">
        <f>1818010+644500</f>
        <v>2462510</v>
      </c>
    </row>
    <row r="6" spans="1:8" ht="15.75" thickBot="1" x14ac:dyDescent="0.3">
      <c r="C6" s="5"/>
    </row>
    <row r="7" spans="1:8" ht="18" thickBot="1" x14ac:dyDescent="0.35">
      <c r="C7" s="5"/>
      <c r="H7" s="18">
        <f>SUM(H2:H5)</f>
        <v>6673099</v>
      </c>
    </row>
    <row r="8" spans="1:8" x14ac:dyDescent="0.25">
      <c r="C8" s="5"/>
    </row>
  </sheetData>
  <pageMargins left="0.17" right="0.17" top="0.75" bottom="0.75" header="0.3" footer="0.3"/>
  <pageSetup paperSize="9" scale="85" orientation="landscape" r:id="rId1"/>
  <ignoredErrors>
    <ignoredError sqref="A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Concursos 2017</vt:lpstr>
      <vt:lpstr>Lic. Priv 2017</vt:lpstr>
      <vt:lpstr>Lic.Púb 2017</vt:lpstr>
      <vt:lpstr>'Concursos 2017'!Área_de_impresión</vt:lpstr>
      <vt:lpstr>'Lic. Priv 2017'!Área_de_impresión</vt:lpstr>
      <vt:lpstr>'Lic.Púb 2017'!Área_de_impresión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Soporte Loberia</dc:creator>
  <cp:lastModifiedBy>COMPRAS</cp:lastModifiedBy>
  <cp:lastPrinted>2018-03-26T13:29:37Z</cp:lastPrinted>
  <dcterms:created xsi:type="dcterms:W3CDTF">2016-03-28T10:57:11Z</dcterms:created>
  <dcterms:modified xsi:type="dcterms:W3CDTF">2018-03-26T13:29:43Z</dcterms:modified>
</cp:coreProperties>
</file>